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FEB.2022" sheetId="20" r:id="rId1"/>
    <sheet name="PENS 50% FEB.2022" sheetId="22" r:id="rId2"/>
    <sheet name="Sheet1" sheetId="23" r:id="rId3"/>
  </sheets>
  <definedNames>
    <definedName name="_xlnm.Print_Titles" localSheetId="0">'UNICE FEB.2022'!$8:$9</definedName>
  </definedNames>
  <calcPr calcId="145621"/>
</workbook>
</file>

<file path=xl/calcChain.xml><?xml version="1.0" encoding="utf-8"?>
<calcChain xmlns="http://schemas.openxmlformats.org/spreadsheetml/2006/main">
  <c r="H73" i="22" l="1"/>
  <c r="AC165" i="20"/>
  <c r="AC182" i="20"/>
  <c r="AD165" i="20" l="1"/>
  <c r="I72" i="22" l="1"/>
  <c r="I65" i="22"/>
  <c r="I50" i="22"/>
  <c r="I45" i="22"/>
  <c r="I32" i="22"/>
  <c r="I11" i="22"/>
  <c r="J11" i="22"/>
  <c r="AD182" i="20" l="1"/>
  <c r="AD171" i="20"/>
  <c r="AD97" i="20"/>
  <c r="AD81" i="20"/>
  <c r="AD63" i="20"/>
  <c r="AD30" i="20"/>
  <c r="H45" i="22" l="1"/>
  <c r="H32" i="22"/>
  <c r="H11" i="22"/>
  <c r="J65" i="22" l="1"/>
  <c r="J73" i="22" s="1"/>
  <c r="H72" i="22"/>
  <c r="H65" i="22"/>
  <c r="H50" i="22"/>
  <c r="I73" i="22" l="1"/>
  <c r="AE165" i="20" l="1"/>
  <c r="AE81" i="20" l="1"/>
  <c r="AD74" i="20"/>
  <c r="AD183" i="20" s="1"/>
  <c r="AE74" i="20"/>
  <c r="AE63" i="20"/>
  <c r="AE30" i="20"/>
  <c r="AE183" i="20" l="1"/>
  <c r="I239" i="20" l="1"/>
  <c r="I233" i="20"/>
  <c r="I229" i="20"/>
  <c r="I226" i="20"/>
  <c r="I219" i="20"/>
  <c r="E212" i="20"/>
  <c r="E211" i="20"/>
  <c r="E207" i="20"/>
  <c r="E206" i="20"/>
  <c r="E204" i="20"/>
  <c r="E203" i="20"/>
  <c r="E200" i="20"/>
  <c r="E199" i="20"/>
  <c r="I193" i="20"/>
  <c r="E188" i="20"/>
  <c r="E187" i="20"/>
  <c r="S182" i="20"/>
  <c r="AC171" i="20"/>
  <c r="S171" i="20"/>
  <c r="S165" i="20"/>
  <c r="G165" i="20"/>
  <c r="AC97" i="20"/>
  <c r="S97" i="20"/>
  <c r="G97" i="20"/>
  <c r="AC81" i="20"/>
  <c r="S81" i="20"/>
  <c r="G81" i="20"/>
  <c r="AC74" i="20"/>
  <c r="S74" i="20"/>
  <c r="G74" i="20"/>
  <c r="AC68" i="20"/>
  <c r="AC63" i="20"/>
  <c r="S63" i="20"/>
  <c r="G63" i="20"/>
  <c r="AC30" i="20"/>
  <c r="S30" i="20"/>
  <c r="G30" i="20"/>
  <c r="AC183" i="20" l="1"/>
  <c r="G183" i="20"/>
  <c r="S183" i="20"/>
  <c r="I240" i="20"/>
</calcChain>
</file>

<file path=xl/sharedStrings.xml><?xml version="1.0" encoding="utf-8"?>
<sst xmlns="http://schemas.openxmlformats.org/spreadsheetml/2006/main" count="546" uniqueCount="260">
  <si>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</si>
  <si>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</si>
  <si>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</si>
  <si>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</si>
  <si>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</si>
  <si>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</si>
  <si>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</si>
  <si>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</si>
  <si>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</si>
  <si>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</si>
  <si>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</si>
  <si>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</si>
  <si>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</si>
  <si>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</si>
  <si>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</si>
  <si>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</si>
  <si>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</si>
  <si>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</si>
  <si>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Andisima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</si>
  <si>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</si>
  <si>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</si>
  <si>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</si>
  <si>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</si>
  <si>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</si>
  <si>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</si>
  <si>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</si>
  <si>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</si>
  <si>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</si>
  <si>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</si>
  <si>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</si>
  <si>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</si>
  <si>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</si>
  <si>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</si>
  <si>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</si>
  <si>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</si>
  <si>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</si>
  <si>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</si>
  <si>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</si>
  <si>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</si>
  <si>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</si>
  <si>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</si>
  <si>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</si>
  <si>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</si>
  <si>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</si>
  <si>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</si>
  <si>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</si>
  <si>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</si>
  <si>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</si>
  <si>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</si>
  <si>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</si>
  <si>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</si>
  <si>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</si>
  <si>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</si>
  <si>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</si>
  <si>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</si>
  <si>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</si>
  <si>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</si>
  <si>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</si>
  <si>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</si>
  <si>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</si>
  <si>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</si>
  <si>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</si>
  <si>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</si>
  <si>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</si>
  <si>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</si>
  <si>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</si>
  <si>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</si>
  <si>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</si>
  <si>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</si>
  <si>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</si>
  <si>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</si>
  <si>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</si>
  <si>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</si>
  <si>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</si>
  <si>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</si>
  <si>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</si>
  <si>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</si>
  <si>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</si>
  <si>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</si>
  <si>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</si>
  <si>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</si>
  <si>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</si>
  <si>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</si>
  <si>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</si>
  <si>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</si>
  <si>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</si>
  <si>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</si>
  <si>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</si>
  <si>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</si>
  <si>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</si>
  <si>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</si>
  <si>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</si>
  <si>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</si>
  <si>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</si>
  <si>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</si>
  <si>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</si>
  <si>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</si>
  <si>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</si>
  <si>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</si>
  <si>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</si>
  <si>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</si>
  <si>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</si>
  <si>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</si>
  <si>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</si>
  <si>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</si>
  <si>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</si>
  <si>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</si>
  <si>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</si>
  <si>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</si>
  <si>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</si>
  <si>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</si>
  <si>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</si>
  <si>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</si>
  <si>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</si>
  <si>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</si>
  <si>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</si>
  <si>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</si>
  <si>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>FARMEXIM S. A.</t>
  </si>
  <si>
    <t xml:space="preserve"> </t>
  </si>
  <si>
    <t>LUANA FARM</t>
  </si>
  <si>
    <t>PHARMA S A</t>
  </si>
  <si>
    <t>PHARMA SA</t>
  </si>
  <si>
    <t>TOTAL PHARMA S A</t>
  </si>
  <si>
    <t>TOTAL PHARMA</t>
  </si>
  <si>
    <t>FARMEXIM</t>
  </si>
  <si>
    <t>PHARMAPHARM</t>
  </si>
  <si>
    <t>TOTAL PHARMAPHARM</t>
  </si>
  <si>
    <t>TOTAL GENERAL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</si>
  <si>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</si>
  <si>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</si>
  <si>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</si>
  <si>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</si>
  <si>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</si>
  <si>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TOTAL EGIS ROMPHARMA</t>
  </si>
  <si>
    <t>FILDAS</t>
  </si>
  <si>
    <t>TRADING</t>
  </si>
  <si>
    <t xml:space="preserve">TOTAL FILDAS TRADING </t>
  </si>
  <si>
    <t>FILDAS TRADING</t>
  </si>
  <si>
    <t>TOTAL FILDAS TRADING</t>
  </si>
  <si>
    <t>Pensionari</t>
  </si>
  <si>
    <t>SALIX</t>
  </si>
  <si>
    <t>Tip medicament</t>
  </si>
  <si>
    <t>GENTIANA</t>
  </si>
  <si>
    <t xml:space="preserve">                                                          TOTAL PHARMAFARM</t>
  </si>
  <si>
    <t>APOSTOL</t>
  </si>
  <si>
    <t>ASKLEPIOS</t>
  </si>
  <si>
    <t>SARALEX</t>
  </si>
  <si>
    <t>HERACLEUM</t>
  </si>
  <si>
    <t>NORDPHARM</t>
  </si>
  <si>
    <t xml:space="preserve"> HEALTHCARE </t>
  </si>
  <si>
    <t xml:space="preserve">ALLIANCE  </t>
  </si>
  <si>
    <t>BIOREX</t>
  </si>
  <si>
    <t>LUMILEVA</t>
  </si>
  <si>
    <t>LUMILEVA SRL</t>
  </si>
  <si>
    <t xml:space="preserve">COMIRO </t>
  </si>
  <si>
    <t>SILVER WOLF</t>
  </si>
  <si>
    <t>Valoare factura cesionata lei</t>
  </si>
  <si>
    <t>Propus spre decontare</t>
  </si>
  <si>
    <t>Rest de plata</t>
  </si>
  <si>
    <t>plata</t>
  </si>
  <si>
    <t>valoare factura</t>
  </si>
  <si>
    <t>partiala</t>
  </si>
  <si>
    <t>propus</t>
  </si>
  <si>
    <t>spre decontare</t>
  </si>
  <si>
    <t>MART 2022</t>
  </si>
  <si>
    <t>260/17.03.2022</t>
  </si>
  <si>
    <t>3426/31.03.2022</t>
  </si>
  <si>
    <t>MAI 2022</t>
  </si>
  <si>
    <t>PLATI  CESIUNI     IUNIE   2022</t>
  </si>
  <si>
    <t>PLATI  CESIUNI                 IUNIE   2022</t>
  </si>
  <si>
    <t>MART.2022</t>
  </si>
  <si>
    <t>17/14.03.2022</t>
  </si>
  <si>
    <t>3092/22.03.2022</t>
  </si>
  <si>
    <t>LUM 853/28.02.2022</t>
  </si>
  <si>
    <t>APR.2022</t>
  </si>
  <si>
    <t>16/14.03.2022</t>
  </si>
  <si>
    <t>3543/04.04.2022</t>
  </si>
  <si>
    <t>CRISBV 1330/28.02.2022</t>
  </si>
  <si>
    <t>CRISV 1732/28.02.2022</t>
  </si>
  <si>
    <t>26/26.03.2022</t>
  </si>
  <si>
    <t>3631/06.04.2022</t>
  </si>
  <si>
    <t>GENTIANA 000150/28.02.2022</t>
  </si>
  <si>
    <t>GE MOL 000024/28.02.2022</t>
  </si>
  <si>
    <t>GE EN 00128/28.02.2022</t>
  </si>
  <si>
    <t>GE HOR 145/28.02.2022</t>
  </si>
  <si>
    <t>GE GEN 0128/28.02.2022</t>
  </si>
  <si>
    <t>LUA 632/28.02.2022</t>
  </si>
  <si>
    <t>282/10.03.2022</t>
  </si>
  <si>
    <t>2769/15.03.2022</t>
  </si>
  <si>
    <t>MM 14/28.02.2022</t>
  </si>
  <si>
    <t>294/16.03.2022</t>
  </si>
  <si>
    <t>3045/21.03.2022</t>
  </si>
  <si>
    <t>BM 40200/28.02.2022</t>
  </si>
  <si>
    <t>280/09.03.2022</t>
  </si>
  <si>
    <t>3046/21.03.2022</t>
  </si>
  <si>
    <t>HERMM 285/28.02.2022</t>
  </si>
  <si>
    <t>281/10.03.2022</t>
  </si>
  <si>
    <t>3047/21.03.2022</t>
  </si>
  <si>
    <t>MM ACA 174/28.02.2022</t>
  </si>
  <si>
    <t>283/11.03.2022</t>
  </si>
  <si>
    <t>3094/22.03.2022</t>
  </si>
  <si>
    <t>SRX0001451/28.02.2022</t>
  </si>
  <si>
    <t>317/01.04.2022</t>
  </si>
  <si>
    <t>3814/12.04.2022</t>
  </si>
  <si>
    <t>NPHCAS 110278/28.02.2022</t>
  </si>
  <si>
    <t>NPHC 10007/28.02.2022</t>
  </si>
  <si>
    <t>NPD 2324/28.02.2022</t>
  </si>
  <si>
    <t>NPHCAS 5362/28.02.2022</t>
  </si>
  <si>
    <t>NPH 6319/28.02.2022</t>
  </si>
  <si>
    <t>NPHCAS 7324/28.02.2022</t>
  </si>
  <si>
    <t>NPHCAS 14263/28.02.2022</t>
  </si>
  <si>
    <t>NPHCAS 15238/28.02.2022</t>
  </si>
  <si>
    <t>NPHCAS 160225/28.02.2022</t>
  </si>
  <si>
    <t>NPHCAS17 0088/28.02.2022</t>
  </si>
  <si>
    <t>NPHCAS18 00093/28.02.2022</t>
  </si>
  <si>
    <t>NPHCAS 22198/28.02.2022</t>
  </si>
  <si>
    <t>NPH 4340/28.02.2022</t>
  </si>
  <si>
    <t>NPHCAS 12300/28.02.2022</t>
  </si>
  <si>
    <t>NPHCAS 3345/28.02.2022</t>
  </si>
  <si>
    <t>510/05.04.2022</t>
  </si>
  <si>
    <t>3977/14.04.2022</t>
  </si>
  <si>
    <t>AQUA 1117/28.02.2022</t>
  </si>
  <si>
    <t>512/05.04.2022</t>
  </si>
  <si>
    <t>3983/14.04.2022</t>
  </si>
  <si>
    <t>MMSAL 715/28.02.2022</t>
  </si>
  <si>
    <t>514/05.04.2022</t>
  </si>
  <si>
    <t>3986/14.04.2022</t>
  </si>
  <si>
    <t>CLT 101/28.02.2022</t>
  </si>
  <si>
    <t>COAS 00090/28.02.2022</t>
  </si>
  <si>
    <t>SACA 0084/28.02.2022</t>
  </si>
  <si>
    <t>SOMESAN</t>
  </si>
  <si>
    <t>316/01.04.2022</t>
  </si>
  <si>
    <t>4852/10.05.2022</t>
  </si>
  <si>
    <t>FSOM 1136/28.02.2022</t>
  </si>
  <si>
    <t>FSOM 2132/28.02.2022</t>
  </si>
  <si>
    <t>FSOM 3139/28.02.2022</t>
  </si>
  <si>
    <t>FSOM 4127/28.02.2022</t>
  </si>
  <si>
    <t>FSOM 5120/28.02.2022</t>
  </si>
  <si>
    <t>FSOM 6122/28.02.2022</t>
  </si>
  <si>
    <t>4002/09.03.2022</t>
  </si>
  <si>
    <t>3489/01.04.2022</t>
  </si>
  <si>
    <t>LUM 276/28.02.2022</t>
  </si>
  <si>
    <t>GE GEN 0127/28.02.2022</t>
  </si>
  <si>
    <t>GENTIANA 000149/28.02.2022</t>
  </si>
  <si>
    <t>GE MOL 000023/28.02.2022</t>
  </si>
  <si>
    <t>GE EN 00127/28.02.2022</t>
  </si>
  <si>
    <t>GE HOR 144/28.02.2022</t>
  </si>
  <si>
    <t>LUA 631/28.02.2022</t>
  </si>
  <si>
    <t>MMSAL 714/28.02.2022</t>
  </si>
  <si>
    <t>CLT 100/28.02.2022</t>
  </si>
  <si>
    <t>COAS 00089/28.02.2022</t>
  </si>
  <si>
    <t>SACA 0083/28.02.2022</t>
  </si>
  <si>
    <t>IUNIE 2022</t>
  </si>
  <si>
    <t>48664/31.05.20222</t>
  </si>
  <si>
    <t>5912/08.06.2022</t>
  </si>
  <si>
    <t>R 662/28.02.2022</t>
  </si>
  <si>
    <t>48663/31.05.2022</t>
  </si>
  <si>
    <t>5913/08.06.2022</t>
  </si>
  <si>
    <t>B 0000250/28.02.2022</t>
  </si>
  <si>
    <t>B 2003/28.02.2022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</si>
</sst>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98">
    <xf numFmtId="0" fontId="0" fillId="0" borderId="0" xfId="0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4" fillId="0" borderId="8" xfId="1" applyFont="1" applyFill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5" fillId="0" borderId="0" xfId="0" applyFont="1"/>
    <xf numFmtId="0" fontId="0" fillId="0" borderId="21" xfId="0" applyBorder="1"/>
    <xf numFmtId="0" fontId="0" fillId="0" borderId="14" xfId="0" applyBorder="1"/>
    <xf numFmtId="4" fontId="5" fillId="0" borderId="18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3" xfId="0" applyBorder="1"/>
    <xf numFmtId="0" fontId="0" fillId="0" borderId="2" xfId="0" applyBorder="1"/>
    <xf numFmtId="0" fontId="4" fillId="0" borderId="19" xfId="1" applyFont="1" applyBorder="1" applyAlignment="1">
      <alignment horizontal="center" wrapText="1"/>
    </xf>
    <xf numFmtId="0" fontId="0" fillId="0" borderId="32" xfId="0" applyBorder="1"/>
    <xf numFmtId="0" fontId="4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5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5" fillId="0" borderId="43" xfId="0" applyNumberFormat="1" applyFont="1" applyBorder="1"/>
    <xf numFmtId="1" fontId="10" fillId="0" borderId="42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4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4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4" fillId="0" borderId="5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9" xfId="0" applyBorder="1"/>
    <xf numFmtId="4" fontId="0" fillId="0" borderId="30" xfId="0" applyNumberFormat="1" applyFill="1" applyBorder="1"/>
    <xf numFmtId="0" fontId="0" fillId="0" borderId="7" xfId="0" applyFill="1" applyBorder="1"/>
    <xf numFmtId="4" fontId="5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3" fillId="0" borderId="13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0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Border="1"/>
    <xf numFmtId="4" fontId="0" fillId="0" borderId="57" xfId="0" applyNumberFormat="1" applyFill="1" applyBorder="1"/>
    <xf numFmtId="0" fontId="0" fillId="0" borderId="13" xfId="0" applyFill="1" applyBorder="1"/>
    <xf numFmtId="0" fontId="4" fillId="0" borderId="16" xfId="1" applyFont="1" applyBorder="1" applyAlignment="1">
      <alignment horizontal="center"/>
    </xf>
    <xf numFmtId="4" fontId="11" fillId="0" borderId="32" xfId="0" applyNumberFormat="1" applyFont="1" applyBorder="1"/>
    <xf numFmtId="4" fontId="5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10" fillId="0" borderId="58" xfId="0" applyNumberFormat="1" applyFont="1" applyBorder="1" applyAlignment="1">
      <alignment horizontal="right" vertical="center"/>
    </xf>
    <xf numFmtId="14" fontId="5" fillId="0" borderId="30" xfId="0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right"/>
    </xf>
    <xf numFmtId="4" fontId="0" fillId="0" borderId="19" xfId="0" applyNumberFormat="1" applyBorder="1"/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4" fillId="0" borderId="55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3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4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0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0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11" fillId="0" borderId="43" xfId="0" applyNumberFormat="1" applyFont="1" applyBorder="1"/>
    <xf numFmtId="4" fontId="11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5" fillId="0" borderId="0" xfId="0" applyNumberFormat="1" applyFont="1" applyBorder="1"/>
    <xf numFmtId="4" fontId="5" fillId="0" borderId="16" xfId="0" applyNumberFormat="1" applyFont="1" applyBorder="1"/>
    <xf numFmtId="0" fontId="5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11" fillId="0" borderId="15" xfId="0" applyNumberFormat="1" applyFont="1" applyBorder="1"/>
    <xf numFmtId="4" fontId="5" fillId="0" borderId="38" xfId="0" applyNumberFormat="1" applyFont="1" applyBorder="1"/>
    <xf numFmtId="0" fontId="5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0" fontId="4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4" fillId="0" borderId="4" xfId="1" applyFont="1" applyBorder="1" applyAlignment="1">
      <alignment horizontal="center"/>
    </xf>
    <xf numFmtId="0" fontId="3" fillId="0" borderId="53" xfId="1" applyFont="1" applyBorder="1" applyAlignment="1">
      <alignment horizontal="right" vertical="top"/>
    </xf>
    <xf numFmtId="0" fontId="0" fillId="0" borderId="2" xfId="0" applyBorder="1" applyAlignment="1">
      <alignment horizontal="right"/>
    </xf>
    <xf numFmtId="4" fontId="0" fillId="0" borderId="16" xfId="0" applyNumberFormat="1" applyBorder="1"/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4" fontId="0" fillId="0" borderId="55" xfId="0" applyNumberFormat="1" applyBorder="1"/>
    <xf numFmtId="1" fontId="10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5" fillId="0" borderId="8" xfId="0" applyNumberFormat="1" applyFont="1" applyFill="1" applyBorder="1"/>
    <xf numFmtId="4" fontId="15" fillId="0" borderId="18" xfId="0" applyNumberFormat="1" applyFont="1" applyBorder="1"/>
    <xf numFmtId="14" fontId="0" fillId="0" borderId="26" xfId="0" applyNumberFormat="1" applyBorder="1"/>
    <xf numFmtId="0" fontId="16" fillId="0" borderId="2" xfId="0" applyFont="1" applyBorder="1" applyAlignment="1">
      <alignment horizontal="center"/>
    </xf>
    <xf numFmtId="4" fontId="0" fillId="0" borderId="23" xfId="0" applyNumberFormat="1" applyBorder="1"/>
    <xf numFmtId="0" fontId="0" fillId="0" borderId="17" xfId="0" applyFill="1" applyBorder="1"/>
    <xf numFmtId="0" fontId="4" fillId="0" borderId="7" xfId="1" applyFont="1" applyBorder="1" applyAlignment="1"/>
    <xf numFmtId="0" fontId="4" fillId="0" borderId="55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0" fillId="0" borderId="40" xfId="0" applyFont="1" applyFill="1" applyBorder="1"/>
    <xf numFmtId="0" fontId="0" fillId="0" borderId="6" xfId="0" applyFill="1" applyBorder="1"/>
    <xf numFmtId="0" fontId="0" fillId="0" borderId="26" xfId="0" applyBorder="1" applyAlignment="1">
      <alignment horizontal="center" vertical="top"/>
    </xf>
    <xf numFmtId="2" fontId="14" fillId="0" borderId="19" xfId="1" applyNumberFormat="1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17" fillId="0" borderId="0" xfId="0" applyFont="1"/>
    <xf numFmtId="14" fontId="0" fillId="0" borderId="25" xfId="0" applyNumberFormat="1" applyFill="1" applyBorder="1"/>
    <xf numFmtId="0" fontId="3" fillId="0" borderId="0" xfId="1"/>
    <xf numFmtId="0" fontId="5" fillId="0" borderId="55" xfId="0" applyFont="1" applyBorder="1" applyAlignment="1">
      <alignment horizontal="center"/>
    </xf>
    <xf numFmtId="14" fontId="0" fillId="0" borderId="55" xfId="0" applyNumberFormat="1" applyBorder="1"/>
    <xf numFmtId="0" fontId="10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4" fontId="0" fillId="2" borderId="0" xfId="0" applyNumberFormat="1" applyFill="1" applyBorder="1"/>
    <xf numFmtId="0" fontId="3" fillId="0" borderId="1" xfId="1" applyFont="1" applyBorder="1" applyAlignment="1">
      <alignment horizontal="right" vertical="top"/>
    </xf>
    <xf numFmtId="0" fontId="0" fillId="0" borderId="34" xfId="0" applyBorder="1" applyAlignment="1"/>
    <xf numFmtId="0" fontId="0" fillId="0" borderId="49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4" fontId="0" fillId="0" borderId="52" xfId="0" applyNumberFormat="1" applyFill="1" applyBorder="1"/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" fontId="0" fillId="0" borderId="25" xfId="0" applyNumberFormat="1" applyBorder="1"/>
    <xf numFmtId="4" fontId="5" fillId="0" borderId="15" xfId="0" applyNumberFormat="1" applyFont="1" applyBorder="1"/>
    <xf numFmtId="0" fontId="5" fillId="0" borderId="37" xfId="0" applyFont="1" applyBorder="1" applyAlignment="1">
      <alignment wrapText="1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5" fillId="0" borderId="5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3" fillId="0" borderId="28" xfId="1" applyFont="1" applyBorder="1" applyAlignment="1">
      <alignment horizontal="right" vertical="top"/>
    </xf>
    <xf numFmtId="0" fontId="0" fillId="0" borderId="34" xfId="0" applyFont="1" applyBorder="1"/>
    <xf numFmtId="0" fontId="0" fillId="0" borderId="51" xfId="0" applyFill="1" applyBorder="1" applyAlignment="1">
      <alignment horizontal="right"/>
    </xf>
    <xf numFmtId="14" fontId="0" fillId="0" borderId="25" xfId="0" applyNumberFormat="1" applyBorder="1"/>
    <xf numFmtId="0" fontId="0" fillId="0" borderId="0" xfId="0" applyAlignment="1"/>
    <xf numFmtId="0" fontId="0" fillId="0" borderId="55" xfId="0" applyFill="1" applyBorder="1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0" fillId="3" borderId="9" xfId="0" applyFill="1" applyBorder="1"/>
    <xf numFmtId="4" fontId="0" fillId="3" borderId="11" xfId="0" applyNumberFormat="1" applyFill="1" applyBorder="1"/>
    <xf numFmtId="0" fontId="0" fillId="3" borderId="40" xfId="0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4" fontId="5" fillId="0" borderId="55" xfId="0" applyNumberFormat="1" applyFont="1" applyBorder="1"/>
    <xf numFmtId="0" fontId="0" fillId="0" borderId="35" xfId="0" applyFill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/>
    <xf numFmtId="0" fontId="0" fillId="0" borderId="58" xfId="0" applyBorder="1" applyAlignment="1"/>
    <xf numFmtId="0" fontId="0" fillId="0" borderId="48" xfId="0" applyFill="1" applyBorder="1" applyAlignment="1">
      <alignment vertical="top"/>
    </xf>
    <xf numFmtId="0" fontId="0" fillId="0" borderId="61" xfId="0" applyFill="1" applyBorder="1"/>
    <xf numFmtId="0" fontId="0" fillId="0" borderId="63" xfId="0" applyFill="1" applyBorder="1"/>
    <xf numFmtId="4" fontId="11" fillId="0" borderId="32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35" xfId="0" applyBorder="1" applyAlignment="1"/>
    <xf numFmtId="0" fontId="0" fillId="0" borderId="58" xfId="0" applyFill="1" applyBorder="1"/>
    <xf numFmtId="14" fontId="0" fillId="0" borderId="55" xfId="0" applyNumberFormat="1" applyBorder="1" applyAlignment="1"/>
    <xf numFmtId="0" fontId="4" fillId="0" borderId="26" xfId="1" applyFont="1" applyBorder="1" applyAlignment="1">
      <alignment horizontal="center"/>
    </xf>
    <xf numFmtId="0" fontId="0" fillId="0" borderId="48" xfId="0" applyFill="1" applyBorder="1"/>
    <xf numFmtId="0" fontId="0" fillId="0" borderId="68" xfId="0" applyFill="1" applyBorder="1" applyAlignment="1">
      <alignment horizontal="right"/>
    </xf>
    <xf numFmtId="0" fontId="0" fillId="0" borderId="55" xfId="0" applyBorder="1"/>
    <xf numFmtId="0" fontId="4" fillId="0" borderId="2" xfId="1" applyFont="1" applyBorder="1" applyAlignment="1">
      <alignment horizontal="center" wrapText="1"/>
    </xf>
    <xf numFmtId="4" fontId="0" fillId="0" borderId="55" xfId="0" applyNumberFormat="1" applyFill="1" applyBorder="1" applyAlignment="1">
      <alignment vertical="top"/>
    </xf>
    <xf numFmtId="0" fontId="0" fillId="0" borderId="69" xfId="0" applyFill="1" applyBorder="1"/>
    <xf numFmtId="0" fontId="0" fillId="0" borderId="70" xfId="0" applyFill="1" applyBorder="1"/>
    <xf numFmtId="0" fontId="0" fillId="0" borderId="39" xfId="0" applyFill="1" applyBorder="1"/>
    <xf numFmtId="0" fontId="0" fillId="0" borderId="41" xfId="0" applyFon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12" xfId="0" applyBorder="1"/>
    <xf numFmtId="0" fontId="0" fillId="0" borderId="25" xfId="0" applyBorder="1" applyAlignment="1">
      <alignment horizontal="left" vertical="top"/>
    </xf>
    <xf numFmtId="0" fontId="0" fillId="0" borderId="30" xfId="0" applyFont="1" applyFill="1" applyBorder="1"/>
    <xf numFmtId="14" fontId="0" fillId="0" borderId="43" xfId="0" applyNumberFormat="1" applyFill="1" applyBorder="1"/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45" xfId="0" applyFill="1" applyBorder="1"/>
    <xf numFmtId="0" fontId="0" fillId="0" borderId="62" xfId="0" applyBorder="1" applyAlignment="1">
      <alignment vertical="top"/>
    </xf>
    <xf numFmtId="0" fontId="0" fillId="3" borderId="45" xfId="0" applyFill="1" applyBorder="1"/>
    <xf numFmtId="0" fontId="4" fillId="0" borderId="25" xfId="1" applyFont="1" applyBorder="1" applyAlignment="1">
      <alignment horizontal="center" vertical="top"/>
    </xf>
    <xf numFmtId="0" fontId="0" fillId="0" borderId="63" xfId="0" applyBorder="1"/>
    <xf numFmtId="0" fontId="0" fillId="0" borderId="58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26" xfId="0" applyNumberFormat="1" applyFill="1" applyBorder="1"/>
    <xf numFmtId="0" fontId="0" fillId="0" borderId="22" xfId="0" applyBorder="1"/>
    <xf numFmtId="49" fontId="13" fillId="0" borderId="25" xfId="0" applyNumberFormat="1" applyFont="1" applyBorder="1" applyAlignment="1">
      <alignment vertical="top"/>
    </xf>
    <xf numFmtId="0" fontId="0" fillId="0" borderId="31" xfId="0" applyBorder="1"/>
    <xf numFmtId="0" fontId="0" fillId="0" borderId="30" xfId="0" applyBorder="1"/>
    <xf numFmtId="0" fontId="0" fillId="0" borderId="45" xfId="0" applyBorder="1" applyAlignment="1"/>
    <xf numFmtId="0" fontId="0" fillId="0" borderId="71" xfId="0" applyFill="1" applyBorder="1" applyAlignment="1">
      <alignment horizontal="right"/>
    </xf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11" xfId="0" applyBorder="1"/>
    <xf numFmtId="0" fontId="0" fillId="0" borderId="54" xfId="0" applyFill="1" applyBorder="1"/>
    <xf numFmtId="0" fontId="3" fillId="0" borderId="26" xfId="1" applyFont="1" applyBorder="1" applyAlignment="1">
      <alignment horizontal="right"/>
    </xf>
    <xf numFmtId="0" fontId="0" fillId="0" borderId="13" xfId="0" applyBorder="1"/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10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10" fillId="0" borderId="53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5" fillId="0" borderId="6" xfId="0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0" fillId="0" borderId="55" xfId="0" applyBorder="1" applyAlignment="1">
      <alignment vertical="top"/>
    </xf>
    <xf numFmtId="49" fontId="13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6" xfId="0" applyFont="1" applyBorder="1" applyAlignment="1">
      <alignment horizontal="center"/>
    </xf>
    <xf numFmtId="0" fontId="0" fillId="0" borderId="55" xfId="0" applyBorder="1" applyAlignment="1"/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0" borderId="52" xfId="0" applyBorder="1" applyAlignment="1">
      <alignment vertical="top"/>
    </xf>
    <xf numFmtId="0" fontId="0" fillId="0" borderId="54" xfId="0" applyBorder="1"/>
    <xf numFmtId="0" fontId="0" fillId="0" borderId="9" xfId="0" applyBorder="1" applyAlignment="1">
      <alignment vertical="top"/>
    </xf>
    <xf numFmtId="49" fontId="13" fillId="0" borderId="55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/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4" fillId="0" borderId="26" xfId="1" applyFont="1" applyBorder="1" applyAlignment="1">
      <alignment horizontal="center" vertical="top"/>
    </xf>
    <xf numFmtId="0" fontId="4" fillId="0" borderId="55" xfId="1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" fontId="2" fillId="0" borderId="26" xfId="0" applyNumberFormat="1" applyFont="1" applyBorder="1"/>
    <xf numFmtId="14" fontId="5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right" vertical="top"/>
    </xf>
    <xf numFmtId="0" fontId="2" fillId="0" borderId="34" xfId="0" applyFont="1" applyBorder="1" applyAlignment="1">
      <alignment horizontal="center"/>
    </xf>
    <xf numFmtId="0" fontId="0" fillId="0" borderId="48" xfId="0" applyBorder="1" applyAlignment="1"/>
    <xf numFmtId="0" fontId="0" fillId="2" borderId="25" xfId="0" applyFill="1" applyBorder="1"/>
    <xf numFmtId="0" fontId="0" fillId="0" borderId="10" xfId="0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54" xfId="0" applyFont="1" applyFill="1" applyBorder="1"/>
    <xf numFmtId="0" fontId="0" fillId="0" borderId="9" xfId="0" applyFill="1" applyBorder="1" applyAlignment="1"/>
    <xf numFmtId="4" fontId="0" fillId="0" borderId="0" xfId="0" applyNumberFormat="1" applyFill="1" applyBorder="1" applyAlignment="1">
      <alignment vertical="top"/>
    </xf>
    <xf numFmtId="4" fontId="5" fillId="0" borderId="0" xfId="0" applyNumberFormat="1" applyFont="1" applyFill="1" applyBorder="1"/>
    <xf numFmtId="2" fontId="14" fillId="0" borderId="0" xfId="1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/>
    <xf numFmtId="0" fontId="4" fillId="0" borderId="23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0" fillId="0" borderId="62" xfId="0" applyBorder="1"/>
    <xf numFmtId="0" fontId="0" fillId="0" borderId="29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73" xfId="0" applyBorder="1" applyAlignment="1">
      <alignment horizontal="right"/>
    </xf>
    <xf numFmtId="49" fontId="18" fillId="0" borderId="26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0" fillId="0" borderId="71" xfId="0" applyBorder="1"/>
    <xf numFmtId="0" fontId="0" fillId="0" borderId="51" xfId="0" applyBorder="1"/>
    <xf numFmtId="0" fontId="0" fillId="0" borderId="5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5" xfId="0" applyBorder="1" applyAlignment="1"/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/>
    <xf numFmtId="0" fontId="5" fillId="0" borderId="2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25" xfId="0" applyBorder="1" applyAlignment="1"/>
    <xf numFmtId="0" fontId="0" fillId="0" borderId="22" xfId="0" applyFill="1" applyBorder="1"/>
    <xf numFmtId="0" fontId="0" fillId="0" borderId="22" xfId="0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Fill="1" applyBorder="1"/>
    <xf numFmtId="0" fontId="0" fillId="0" borderId="31" xfId="0" applyFill="1" applyBorder="1"/>
    <xf numFmtId="0" fontId="0" fillId="0" borderId="42" xfId="0" applyFill="1" applyBorder="1"/>
    <xf numFmtId="0" fontId="0" fillId="0" borderId="60" xfId="0" applyBorder="1"/>
    <xf numFmtId="0" fontId="0" fillId="0" borderId="19" xfId="0" applyFill="1" applyBorder="1"/>
    <xf numFmtId="0" fontId="0" fillId="0" borderId="11" xfId="0" applyBorder="1" applyAlignment="1">
      <alignment vertical="top"/>
    </xf>
    <xf numFmtId="4" fontId="0" fillId="3" borderId="57" xfId="0" applyNumberFormat="1" applyFill="1" applyBorder="1"/>
    <xf numFmtId="0" fontId="0" fillId="0" borderId="56" xfId="0" applyBorder="1"/>
    <xf numFmtId="4" fontId="5" fillId="0" borderId="11" xfId="0" applyNumberFormat="1" applyFont="1" applyBorder="1"/>
    <xf numFmtId="0" fontId="0" fillId="0" borderId="57" xfId="0" applyBorder="1"/>
    <xf numFmtId="4" fontId="5" fillId="0" borderId="57" xfId="0" applyNumberFormat="1" applyFont="1" applyBorder="1"/>
    <xf numFmtId="4" fontId="0" fillId="0" borderId="61" xfId="0" applyNumberFormat="1" applyBorder="1"/>
    <xf numFmtId="4" fontId="0" fillId="0" borderId="64" xfId="0" applyNumberFormat="1" applyBorder="1"/>
    <xf numFmtId="4" fontId="0" fillId="0" borderId="64" xfId="0" applyNumberFormat="1" applyFill="1" applyBorder="1"/>
    <xf numFmtId="0" fontId="4" fillId="0" borderId="0" xfId="1" applyFont="1" applyBorder="1" applyAlignment="1"/>
    <xf numFmtId="0" fontId="0" fillId="0" borderId="25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8" xfId="0" applyBorder="1"/>
    <xf numFmtId="0" fontId="0" fillId="0" borderId="52" xfId="0" applyBorder="1" applyAlignment="1">
      <alignment vertical="top"/>
    </xf>
    <xf numFmtId="0" fontId="0" fillId="0" borderId="56" xfId="0" applyBorder="1"/>
    <xf numFmtId="4" fontId="0" fillId="0" borderId="26" xfId="0" applyNumberFormat="1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3" xfId="0" applyBorder="1"/>
    <xf numFmtId="0" fontId="0" fillId="0" borderId="56" xfId="0" applyBorder="1"/>
    <xf numFmtId="0" fontId="0" fillId="0" borderId="9" xfId="0" applyBorder="1"/>
    <xf numFmtId="14" fontId="5" fillId="0" borderId="6" xfId="0" applyNumberFormat="1" applyFont="1" applyBorder="1" applyAlignment="1">
      <alignment horizontal="center" vertical="center"/>
    </xf>
    <xf numFmtId="0" fontId="0" fillId="0" borderId="64" xfId="0" applyBorder="1"/>
    <xf numFmtId="0" fontId="0" fillId="0" borderId="7" xfId="0" applyBorder="1" applyAlignment="1">
      <alignment horizontal="center" wrapText="1"/>
    </xf>
    <xf numFmtId="0" fontId="0" fillId="0" borderId="60" xfId="0" applyBorder="1" applyAlignment="1"/>
    <xf numFmtId="0" fontId="0" fillId="0" borderId="44" xfId="0" applyBorder="1" applyAlignment="1">
      <alignment horizontal="right"/>
    </xf>
    <xf numFmtId="0" fontId="0" fillId="0" borderId="48" xfId="0" applyFont="1" applyFill="1" applyBorder="1"/>
    <xf numFmtId="4" fontId="2" fillId="0" borderId="0" xfId="0" applyNumberFormat="1" applyFont="1" applyBorder="1"/>
    <xf numFmtId="0" fontId="0" fillId="0" borderId="73" xfId="0" applyFill="1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3" xfId="0" applyFill="1" applyBorder="1"/>
    <xf numFmtId="0" fontId="0" fillId="0" borderId="53" xfId="0" applyFont="1" applyFill="1" applyBorder="1"/>
    <xf numFmtId="4" fontId="0" fillId="0" borderId="39" xfId="0" applyNumberFormat="1" applyBorder="1"/>
    <xf numFmtId="0" fontId="0" fillId="0" borderId="56" xfId="0" applyFill="1" applyBorder="1" applyAlignment="1">
      <alignment vertical="top"/>
    </xf>
    <xf numFmtId="0" fontId="0" fillId="0" borderId="4" xfId="0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3" borderId="71" xfId="0" applyFill="1" applyBorder="1"/>
    <xf numFmtId="0" fontId="0" fillId="0" borderId="10" xfId="0" applyFill="1" applyBorder="1" applyAlignment="1">
      <alignment horizontal="right"/>
    </xf>
    <xf numFmtId="0" fontId="0" fillId="3" borderId="62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" fontId="0" fillId="0" borderId="74" xfId="0" applyNumberFormat="1" applyBorder="1"/>
    <xf numFmtId="4" fontId="0" fillId="0" borderId="68" xfId="0" applyNumberForma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49" xfId="0" applyNumberFormat="1" applyBorder="1"/>
    <xf numFmtId="4" fontId="0" fillId="3" borderId="40" xfId="0" applyNumberFormat="1" applyFill="1" applyBorder="1"/>
    <xf numFmtId="4" fontId="0" fillId="0" borderId="41" xfId="0" applyNumberFormat="1" applyBorder="1"/>
    <xf numFmtId="4" fontId="0" fillId="3" borderId="41" xfId="0" applyNumberFormat="1" applyFill="1" applyBorder="1"/>
    <xf numFmtId="4" fontId="5" fillId="0" borderId="59" xfId="0" applyNumberFormat="1" applyFont="1" applyBorder="1"/>
    <xf numFmtId="4" fontId="0" fillId="0" borderId="50" xfId="0" applyNumberFormat="1" applyFill="1" applyBorder="1"/>
    <xf numFmtId="4" fontId="5" fillId="0" borderId="34" xfId="0" applyNumberFormat="1" applyFont="1" applyBorder="1"/>
    <xf numFmtId="4" fontId="0" fillId="0" borderId="63" xfId="0" applyNumberFormat="1" applyBorder="1"/>
    <xf numFmtId="4" fontId="0" fillId="0" borderId="72" xfId="0" applyNumberFormat="1" applyBorder="1"/>
    <xf numFmtId="4" fontId="0" fillId="0" borderId="65" xfId="0" applyNumberFormat="1" applyBorder="1"/>
    <xf numFmtId="4" fontId="0" fillId="3" borderId="64" xfId="0" applyNumberFormat="1" applyFill="1" applyBorder="1"/>
    <xf numFmtId="4" fontId="0" fillId="3" borderId="65" xfId="0" applyNumberFormat="1" applyFill="1" applyBorder="1"/>
    <xf numFmtId="4" fontId="0" fillId="3" borderId="63" xfId="0" applyNumberFormat="1" applyFill="1" applyBorder="1"/>
    <xf numFmtId="4" fontId="0" fillId="0" borderId="63" xfId="0" applyNumberFormat="1" applyFill="1" applyBorder="1"/>
    <xf numFmtId="0" fontId="0" fillId="0" borderId="65" xfId="0" applyFill="1" applyBorder="1"/>
    <xf numFmtId="4" fontId="0" fillId="0" borderId="65" xfId="0" applyNumberFormat="1" applyFill="1" applyBorder="1"/>
    <xf numFmtId="4" fontId="0" fillId="0" borderId="3" xfId="0" applyNumberFormat="1" applyFill="1" applyBorder="1"/>
    <xf numFmtId="0" fontId="0" fillId="0" borderId="35" xfId="0" applyBorder="1"/>
    <xf numFmtId="0" fontId="0" fillId="0" borderId="34" xfId="0" applyBorder="1" applyAlignment="1">
      <alignment vertical="top"/>
    </xf>
    <xf numFmtId="0" fontId="0" fillId="0" borderId="30" xfId="0" applyFill="1" applyBorder="1" applyAlignment="1"/>
    <xf numFmtId="0" fontId="0" fillId="0" borderId="26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12" xfId="0" applyFill="1" applyBorder="1" applyAlignment="1"/>
    <xf numFmtId="0" fontId="0" fillId="0" borderId="58" xfId="0" applyBorder="1"/>
    <xf numFmtId="0" fontId="0" fillId="0" borderId="9" xfId="0" applyBorder="1"/>
    <xf numFmtId="0" fontId="0" fillId="0" borderId="54" xfId="0" applyBorder="1"/>
    <xf numFmtId="0" fontId="0" fillId="0" borderId="55" xfId="0" applyBorder="1" applyAlignment="1">
      <alignment horizontal="center" vertical="top"/>
    </xf>
    <xf numFmtId="0" fontId="0" fillId="0" borderId="43" xfId="0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0" fillId="0" borderId="1" xfId="0" applyFill="1" applyBorder="1"/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43" xfId="0" applyBorder="1"/>
    <xf numFmtId="0" fontId="5" fillId="0" borderId="0" xfId="0" applyFont="1" applyFill="1" applyBorder="1" applyAlignment="1">
      <alignment horizontal="right"/>
    </xf>
    <xf numFmtId="0" fontId="5" fillId="0" borderId="3" xfId="0" applyFont="1" applyBorder="1" applyAlignment="1">
      <alignment wrapText="1"/>
    </xf>
    <xf numFmtId="2" fontId="14" fillId="0" borderId="20" xfId="1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vertical="center"/>
    </xf>
    <xf numFmtId="0" fontId="18" fillId="0" borderId="4" xfId="0" applyFont="1" applyBorder="1" applyAlignment="1">
      <alignment horizontal="center"/>
    </xf>
    <xf numFmtId="0" fontId="0" fillId="0" borderId="55" xfId="0" applyBorder="1" applyAlignment="1">
      <alignment vertical="top"/>
    </xf>
    <xf numFmtId="0" fontId="0" fillId="0" borderId="9" xfId="0" applyBorder="1"/>
    <xf numFmtId="0" fontId="0" fillId="0" borderId="64" xfId="0" applyBorder="1"/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top"/>
    </xf>
    <xf numFmtId="0" fontId="0" fillId="0" borderId="9" xfId="0" applyBorder="1"/>
    <xf numFmtId="4" fontId="0" fillId="0" borderId="26" xfId="0" applyNumberFormat="1" applyFill="1" applyBorder="1" applyAlignment="1">
      <alignment vertical="top"/>
    </xf>
    <xf numFmtId="0" fontId="0" fillId="0" borderId="54" xfId="0" applyBorder="1" applyAlignment="1"/>
    <xf numFmtId="0" fontId="0" fillId="0" borderId="5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45" xfId="0" applyBorder="1"/>
    <xf numFmtId="0" fontId="0" fillId="0" borderId="1" xfId="0" applyFill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0" fontId="0" fillId="0" borderId="9" xfId="0" applyBorder="1" applyAlignment="1"/>
    <xf numFmtId="4" fontId="0" fillId="0" borderId="69" xfId="0" applyNumberFormat="1" applyBorder="1"/>
    <xf numFmtId="14" fontId="0" fillId="0" borderId="40" xfId="0" applyNumberFormat="1" applyBorder="1"/>
    <xf numFmtId="0" fontId="0" fillId="2" borderId="26" xfId="0" applyFill="1" applyBorder="1"/>
    <xf numFmtId="0" fontId="0" fillId="0" borderId="28" xfId="0" applyFill="1" applyBorder="1" applyAlignment="1">
      <alignment vertical="top"/>
    </xf>
    <xf numFmtId="0" fontId="0" fillId="0" borderId="52" xfId="0" applyBorder="1"/>
    <xf numFmtId="4" fontId="0" fillId="0" borderId="47" xfId="0" applyNumberFormat="1" applyBorder="1"/>
    <xf numFmtId="4" fontId="5" fillId="0" borderId="8" xfId="0" applyNumberFormat="1" applyFont="1" applyBorder="1"/>
    <xf numFmtId="4" fontId="0" fillId="0" borderId="37" xfId="0" applyNumberFormat="1" applyFill="1" applyBorder="1"/>
    <xf numFmtId="4" fontId="5" fillId="0" borderId="18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7" xfId="0" applyBorder="1" applyAlignment="1"/>
    <xf numFmtId="0" fontId="5" fillId="0" borderId="32" xfId="0" applyFont="1" applyBorder="1" applyAlignment="1">
      <alignment horizontal="center"/>
    </xf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25" xfId="0" applyFont="1" applyBorder="1" applyAlignment="1">
      <alignment vertical="top" wrapText="1"/>
    </xf>
    <xf numFmtId="49" fontId="19" fillId="0" borderId="26" xfId="0" applyNumberFormat="1" applyFont="1" applyBorder="1" applyAlignment="1">
      <alignment vertical="top" wrapText="1"/>
    </xf>
    <xf numFmtId="14" fontId="5" fillId="0" borderId="21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1" fontId="10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" fontId="10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7" xfId="0" applyBorder="1" applyAlignment="1"/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4" fillId="0" borderId="21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74" xfId="0" applyBorder="1" applyAlignment="1">
      <alignment vertical="top"/>
    </xf>
    <xf numFmtId="0" fontId="0" fillId="0" borderId="47" xfId="0" applyBorder="1" applyAlignment="1">
      <alignment vertical="top"/>
    </xf>
    <xf numFmtId="14" fontId="5" fillId="0" borderId="10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0" fontId="0" fillId="0" borderId="60" xfId="0" applyBorder="1"/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5" fillId="0" borderId="6" xfId="0" applyNumberFormat="1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2" xfId="0" applyBorder="1"/>
    <xf numFmtId="0" fontId="0" fillId="0" borderId="64" xfId="0" applyBorder="1"/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58" xfId="0" applyBorder="1"/>
    <xf numFmtId="0" fontId="0" fillId="0" borderId="52" xfId="0" applyBorder="1" applyAlignment="1">
      <alignment vertical="top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top"/>
    </xf>
    <xf numFmtId="1" fontId="10" fillId="0" borderId="53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9" xfId="0" applyBorder="1"/>
    <xf numFmtId="0" fontId="0" fillId="0" borderId="23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1" fontId="10" fillId="0" borderId="53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60" xfId="0" applyBorder="1" applyAlignment="1">
      <alignment vertical="center"/>
    </xf>
    <xf numFmtId="0" fontId="0" fillId="0" borderId="56" xfId="0" applyBorder="1" applyAlignment="1">
      <alignment vertical="center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43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4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4" fillId="0" borderId="10" xfId="1" applyFont="1" applyBorder="1" applyAlignment="1">
      <alignment horizontal="center" wrapText="1"/>
    </xf>
    <xf numFmtId="0" fontId="4" fillId="0" borderId="32" xfId="1" applyFont="1" applyBorder="1" applyAlignment="1">
      <alignment horizontal="center" wrapText="1"/>
    </xf>
    <xf numFmtId="0" fontId="4" fillId="0" borderId="33" xfId="1" applyFont="1" applyBorder="1" applyAlignment="1">
      <alignment horizontal="center" wrapText="1"/>
    </xf>
    <xf numFmtId="0" fontId="5" fillId="3" borderId="53" xfId="0" applyFont="1" applyFill="1" applyBorder="1" applyAlignment="1">
      <alignment vertical="top"/>
    </xf>
    <xf numFmtId="0" fontId="5" fillId="3" borderId="28" xfId="0" applyFont="1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0" fontId="5" fillId="0" borderId="1" xfId="0" applyFont="1" applyBorder="1" applyAlignment="1">
      <alignment vertical="top"/>
    </xf>
    <xf numFmtId="0" fontId="5" fillId="0" borderId="53" xfId="0" applyFont="1" applyBorder="1" applyAlignment="1">
      <alignment vertical="top"/>
    </xf>
    <xf numFmtId="0" fontId="0" fillId="0" borderId="62" xfId="0" applyBorder="1" applyAlignment="1"/>
    <xf numFmtId="0" fontId="5" fillId="0" borderId="3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0" borderId="55" xfId="1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49" fontId="13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49" fontId="13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13" fillId="0" borderId="25" xfId="0" applyNumberFormat="1" applyFont="1" applyBorder="1" applyAlignment="1">
      <alignment vertical="top" wrapText="1"/>
    </xf>
    <xf numFmtId="0" fontId="5" fillId="0" borderId="26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6" xfId="1" applyFont="1" applyBorder="1" applyAlignment="1">
      <alignment horizontal="center" vertical="top"/>
    </xf>
    <xf numFmtId="0" fontId="4" fillId="0" borderId="55" xfId="1" applyFont="1" applyBorder="1" applyAlignment="1">
      <alignment horizontal="center" vertical="top"/>
    </xf>
    <xf numFmtId="49" fontId="19" fillId="0" borderId="55" xfId="0" applyNumberFormat="1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2" fillId="0" borderId="5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0"/>
  <sheetViews>
    <sheetView tabSelected="1" topLeftCell="V3" workbookViewId="0">
      <selection activeCell="AL26" sqref="AL26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2" customWidth="1"/>
    <col min="29" max="29" width="15.42578125" customWidth="1"/>
    <col min="30" max="31" width="16" hidden="1" customWidth="1"/>
    <col min="34" max="35" width="11.7109375" bestFit="1" customWidth="1"/>
    <col min="37" max="37" width="11.7109375" bestFit="1" customWidth="1"/>
  </cols>
  <sheetData>
    <row r="1" spans="1:31" hidden="1" x14ac:dyDescent="0.25">
      <c r="C1" s="61"/>
      <c r="N1" s="61"/>
      <c r="O1" s="5"/>
      <c r="Y1" s="5"/>
    </row>
    <row r="2" spans="1:31" hidden="1" x14ac:dyDescent="0.25"/>
    <row r="4" spans="1:31" x14ac:dyDescent="0.25">
      <c r="C4" s="16" t="s">
        <v>73</v>
      </c>
      <c r="D4" s="16"/>
      <c r="G4" s="12" t="s">
        <v>16</v>
      </c>
      <c r="N4" s="16" t="s">
        <v>73</v>
      </c>
      <c r="O4" s="16" t="s">
        <v>116</v>
      </c>
      <c r="P4" s="16"/>
      <c r="S4" s="12" t="s">
        <v>16</v>
      </c>
      <c r="V4" s="198"/>
      <c r="W4" s="198"/>
      <c r="X4" s="198"/>
      <c r="Y4" s="198" t="s">
        <v>169</v>
      </c>
      <c r="Z4" s="198"/>
      <c r="AA4" s="198"/>
      <c r="AB4" s="198"/>
      <c r="AC4" s="198" t="s">
        <v>16</v>
      </c>
      <c r="AD4" s="198"/>
      <c r="AE4" s="198"/>
    </row>
    <row r="5" spans="1:31" hidden="1" x14ac:dyDescent="0.25">
      <c r="C5" s="16"/>
      <c r="D5" s="16"/>
      <c r="G5" s="12"/>
      <c r="N5" s="16"/>
      <c r="O5" s="16"/>
      <c r="P5" s="16"/>
      <c r="S5" s="12"/>
      <c r="V5" s="198"/>
      <c r="W5" s="198"/>
      <c r="X5" s="198"/>
      <c r="Y5" s="198"/>
      <c r="Z5" s="198"/>
      <c r="AA5" s="198"/>
      <c r="AB5" s="198"/>
      <c r="AC5" s="198"/>
      <c r="AD5" s="198"/>
      <c r="AE5" s="198"/>
    </row>
    <row r="6" spans="1:31" ht="15.75" thickBot="1" x14ac:dyDescent="0.3">
      <c r="B6" s="756" t="s">
        <v>26</v>
      </c>
      <c r="C6" s="756"/>
      <c r="D6" s="756"/>
      <c r="E6" s="756"/>
      <c r="F6" s="756"/>
      <c r="G6" s="756"/>
      <c r="L6" s="756" t="s">
        <v>26</v>
      </c>
      <c r="M6" s="756"/>
      <c r="N6" s="756"/>
      <c r="O6" s="756"/>
      <c r="P6" s="756"/>
      <c r="Q6" s="756"/>
      <c r="R6" s="756"/>
      <c r="S6" s="756"/>
      <c r="V6" s="198"/>
      <c r="W6" s="757" t="s">
        <v>26</v>
      </c>
      <c r="X6" s="757"/>
      <c r="Y6" s="757"/>
      <c r="Z6" s="757"/>
      <c r="AA6" s="757"/>
      <c r="AB6" s="757"/>
      <c r="AC6" s="757"/>
      <c r="AD6" s="442"/>
      <c r="AE6" s="442"/>
    </row>
    <row r="7" spans="1:31" ht="15.75" thickBot="1" x14ac:dyDescent="0.3">
      <c r="B7" s="564"/>
      <c r="C7" s="564"/>
      <c r="D7" s="564"/>
      <c r="E7" s="564"/>
      <c r="F7" s="564"/>
      <c r="G7" s="564"/>
      <c r="L7" s="564"/>
      <c r="M7" s="564"/>
      <c r="N7" s="564"/>
      <c r="O7" s="564"/>
      <c r="P7" s="564"/>
      <c r="Q7" s="564"/>
      <c r="R7" s="564"/>
      <c r="S7" s="564"/>
      <c r="V7" s="198"/>
      <c r="W7" s="442"/>
      <c r="X7" s="442"/>
      <c r="Y7" s="442"/>
      <c r="Z7" s="442"/>
      <c r="AA7" s="442"/>
      <c r="AB7" s="442"/>
      <c r="AC7" s="442"/>
      <c r="AD7" s="442"/>
      <c r="AE7" s="442"/>
    </row>
    <row r="8" spans="1:31" ht="39" customHeight="1" thickBot="1" x14ac:dyDescent="0.3">
      <c r="A8" s="4" t="s">
        <v>1</v>
      </c>
      <c r="B8" s="1" t="s">
        <v>2</v>
      </c>
      <c r="C8" s="1" t="s">
        <v>3</v>
      </c>
      <c r="D8" s="2" t="s">
        <v>4</v>
      </c>
      <c r="E8" s="2" t="s">
        <v>15</v>
      </c>
      <c r="F8" s="2" t="s">
        <v>5</v>
      </c>
      <c r="G8" s="7" t="s">
        <v>12</v>
      </c>
      <c r="K8" s="4" t="s">
        <v>1</v>
      </c>
      <c r="L8" s="1" t="s">
        <v>2</v>
      </c>
      <c r="M8" s="321" t="s">
        <v>69</v>
      </c>
      <c r="N8" s="321"/>
      <c r="O8" s="1" t="s">
        <v>3</v>
      </c>
      <c r="P8" s="2" t="s">
        <v>4</v>
      </c>
      <c r="Q8" s="2" t="s">
        <v>15</v>
      </c>
      <c r="R8" s="2" t="s">
        <v>5</v>
      </c>
      <c r="S8" s="7" t="s">
        <v>12</v>
      </c>
      <c r="V8" s="615" t="s">
        <v>1</v>
      </c>
      <c r="W8" s="758" t="s">
        <v>2</v>
      </c>
      <c r="X8" s="760" t="s">
        <v>69</v>
      </c>
      <c r="Y8" s="762" t="s">
        <v>3</v>
      </c>
      <c r="Z8" s="760" t="s">
        <v>131</v>
      </c>
      <c r="AA8" s="264" t="s">
        <v>141</v>
      </c>
      <c r="AB8" s="764" t="s">
        <v>132</v>
      </c>
      <c r="AC8" s="766" t="s">
        <v>156</v>
      </c>
      <c r="AD8" s="524" t="s">
        <v>157</v>
      </c>
      <c r="AE8" s="469" t="s">
        <v>158</v>
      </c>
    </row>
    <row r="9" spans="1:31" ht="30.75" hidden="1" thickBot="1" x14ac:dyDescent="0.3">
      <c r="A9" s="376" t="s">
        <v>6</v>
      </c>
      <c r="B9" s="3"/>
      <c r="C9" s="3"/>
      <c r="D9" s="3" t="s">
        <v>7</v>
      </c>
      <c r="E9" s="3" t="s">
        <v>14</v>
      </c>
      <c r="F9" s="3" t="s">
        <v>8</v>
      </c>
      <c r="G9" s="8" t="s">
        <v>10</v>
      </c>
      <c r="K9" s="24" t="s">
        <v>6</v>
      </c>
      <c r="L9" s="85"/>
      <c r="M9" s="85"/>
      <c r="N9" s="85"/>
      <c r="O9" s="85"/>
      <c r="P9" s="85" t="s">
        <v>7</v>
      </c>
      <c r="Q9" s="85" t="s">
        <v>14</v>
      </c>
      <c r="R9" s="85" t="s">
        <v>8</v>
      </c>
      <c r="S9" s="86" t="s">
        <v>10</v>
      </c>
      <c r="V9" s="620"/>
      <c r="W9" s="759"/>
      <c r="X9" s="761"/>
      <c r="Y9" s="763"/>
      <c r="Z9" s="761"/>
      <c r="AA9" s="565" t="s">
        <v>14</v>
      </c>
      <c r="AB9" s="765"/>
      <c r="AC9" s="767"/>
      <c r="AD9" s="525"/>
      <c r="AE9" s="470"/>
    </row>
    <row r="10" spans="1:31" hidden="1" x14ac:dyDescent="0.25">
      <c r="A10" s="199"/>
      <c r="B10" s="126"/>
      <c r="C10" s="85"/>
      <c r="D10" s="209"/>
      <c r="E10" s="126"/>
      <c r="F10" s="85"/>
      <c r="G10" s="86"/>
      <c r="K10" s="199"/>
      <c r="L10" s="126"/>
      <c r="M10" s="126"/>
      <c r="N10" s="85"/>
      <c r="O10" s="199"/>
      <c r="P10" s="209"/>
      <c r="Q10" s="126"/>
      <c r="R10" s="85"/>
      <c r="S10" s="86"/>
      <c r="V10" s="334">
        <v>1</v>
      </c>
      <c r="W10" s="447" t="s">
        <v>117</v>
      </c>
      <c r="X10" s="217"/>
      <c r="Y10" s="217"/>
      <c r="Z10" s="28"/>
      <c r="AA10" s="555"/>
      <c r="AB10" s="330"/>
      <c r="AC10" s="345"/>
      <c r="AD10" s="526"/>
      <c r="AE10" s="266"/>
    </row>
    <row r="11" spans="1:31" ht="15.75" hidden="1" thickBot="1" x14ac:dyDescent="0.3">
      <c r="A11" s="199"/>
      <c r="B11" s="126"/>
      <c r="C11" s="85"/>
      <c r="D11" s="209"/>
      <c r="E11" s="126"/>
      <c r="F11" s="85"/>
      <c r="G11" s="86"/>
      <c r="K11" s="199"/>
      <c r="L11" s="126"/>
      <c r="M11" s="126"/>
      <c r="N11" s="85"/>
      <c r="O11" s="199"/>
      <c r="P11" s="209"/>
      <c r="Q11" s="126"/>
      <c r="R11" s="85"/>
      <c r="S11" s="86"/>
      <c r="V11" s="336"/>
      <c r="W11" s="448"/>
      <c r="X11" s="203"/>
      <c r="Y11" s="203"/>
      <c r="Z11" s="11"/>
      <c r="AA11" s="318"/>
      <c r="AB11" s="58"/>
      <c r="AC11" s="268"/>
      <c r="AD11" s="527"/>
      <c r="AE11" s="267"/>
    </row>
    <row r="12" spans="1:31" hidden="1" x14ac:dyDescent="0.25">
      <c r="A12" s="199"/>
      <c r="B12" s="126"/>
      <c r="C12" s="85"/>
      <c r="D12" s="209"/>
      <c r="E12" s="126"/>
      <c r="F12" s="85"/>
      <c r="G12" s="86"/>
      <c r="K12" s="199"/>
      <c r="L12" s="126"/>
      <c r="M12" s="126"/>
      <c r="N12" s="85"/>
      <c r="O12" s="199"/>
      <c r="P12" s="209"/>
      <c r="Q12" s="126"/>
      <c r="R12" s="85"/>
      <c r="S12" s="86"/>
      <c r="V12" s="335"/>
      <c r="W12" s="447"/>
      <c r="X12" s="217"/>
      <c r="Y12" s="217"/>
      <c r="Z12" s="217"/>
      <c r="AA12" s="353"/>
      <c r="AB12" s="511"/>
      <c r="AC12" s="538"/>
      <c r="AD12" s="528"/>
      <c r="AE12" s="267"/>
    </row>
    <row r="13" spans="1:31" hidden="1" x14ac:dyDescent="0.25">
      <c r="A13" s="199"/>
      <c r="B13" s="126"/>
      <c r="C13" s="85"/>
      <c r="D13" s="209"/>
      <c r="E13" s="126"/>
      <c r="F13" s="85"/>
      <c r="G13" s="86"/>
      <c r="K13" s="199"/>
      <c r="L13" s="126"/>
      <c r="M13" s="126"/>
      <c r="N13" s="85"/>
      <c r="O13" s="199"/>
      <c r="P13" s="209"/>
      <c r="Q13" s="126"/>
      <c r="R13" s="85"/>
      <c r="S13" s="86"/>
      <c r="V13" s="335"/>
      <c r="W13" s="445"/>
      <c r="X13" s="219"/>
      <c r="Y13" s="320"/>
      <c r="Z13" s="320"/>
      <c r="AA13" s="315"/>
      <c r="AB13" s="438"/>
      <c r="AC13" s="487"/>
      <c r="AD13" s="528"/>
      <c r="AE13" s="267"/>
    </row>
    <row r="14" spans="1:31" ht="15.75" hidden="1" thickBot="1" x14ac:dyDescent="0.3">
      <c r="A14" s="199"/>
      <c r="B14" s="126"/>
      <c r="C14" s="85"/>
      <c r="D14" s="209"/>
      <c r="E14" s="126"/>
      <c r="F14" s="85"/>
      <c r="G14" s="86"/>
      <c r="K14" s="199"/>
      <c r="L14" s="126"/>
      <c r="M14" s="126"/>
      <c r="N14" s="85"/>
      <c r="O14" s="199"/>
      <c r="P14" s="209"/>
      <c r="Q14" s="126"/>
      <c r="R14" s="85"/>
      <c r="S14" s="86"/>
      <c r="V14" s="335"/>
      <c r="W14" s="445"/>
      <c r="X14" s="320"/>
      <c r="Y14" s="320"/>
      <c r="Z14" s="320"/>
      <c r="AA14" s="413"/>
      <c r="AB14" s="510"/>
      <c r="AC14" s="537"/>
      <c r="AD14" s="529"/>
      <c r="AE14" s="268"/>
    </row>
    <row r="15" spans="1:31" ht="15.75" hidden="1" thickBot="1" x14ac:dyDescent="0.3">
      <c r="A15" s="199"/>
      <c r="B15" s="126"/>
      <c r="C15" s="85"/>
      <c r="D15" s="209"/>
      <c r="E15" s="126"/>
      <c r="F15" s="85"/>
      <c r="G15" s="86"/>
      <c r="K15" s="199"/>
      <c r="L15" s="126"/>
      <c r="M15" s="126"/>
      <c r="N15" s="85"/>
      <c r="O15" s="199"/>
      <c r="P15" s="209"/>
      <c r="Q15" s="126"/>
      <c r="R15" s="85"/>
      <c r="S15" s="86"/>
      <c r="V15" s="336"/>
      <c r="W15" s="448"/>
      <c r="X15" s="247"/>
      <c r="Y15" s="320"/>
      <c r="Z15" s="320"/>
      <c r="AA15" s="74"/>
      <c r="AB15" s="516"/>
      <c r="AC15" s="221"/>
      <c r="AD15" s="212"/>
      <c r="AE15" s="204"/>
    </row>
    <row r="16" spans="1:31" x14ac:dyDescent="0.25">
      <c r="A16" s="199"/>
      <c r="B16" s="126"/>
      <c r="C16" s="85"/>
      <c r="D16" s="209"/>
      <c r="E16" s="126"/>
      <c r="F16" s="85"/>
      <c r="G16" s="86"/>
      <c r="K16" s="199"/>
      <c r="L16" s="126"/>
      <c r="M16" s="126"/>
      <c r="N16" s="85"/>
      <c r="O16" s="199"/>
      <c r="P16" s="209"/>
      <c r="Q16" s="126"/>
      <c r="R16" s="85"/>
      <c r="S16" s="86"/>
      <c r="V16" s="561">
        <v>1</v>
      </c>
      <c r="W16" s="550" t="s">
        <v>117</v>
      </c>
      <c r="X16" s="215" t="s">
        <v>174</v>
      </c>
      <c r="Y16" s="217" t="s">
        <v>142</v>
      </c>
      <c r="Z16" s="217" t="s">
        <v>179</v>
      </c>
      <c r="AA16" s="315" t="s">
        <v>11</v>
      </c>
      <c r="AB16" s="82" t="s">
        <v>181</v>
      </c>
      <c r="AC16" s="293">
        <v>52014.2</v>
      </c>
      <c r="AD16" s="98"/>
      <c r="AE16" s="266"/>
    </row>
    <row r="17" spans="1:34" x14ac:dyDescent="0.25">
      <c r="A17" s="199"/>
      <c r="B17" s="126"/>
      <c r="C17" s="85"/>
      <c r="D17" s="209"/>
      <c r="E17" s="126"/>
      <c r="F17" s="85"/>
      <c r="G17" s="86"/>
      <c r="K17" s="199"/>
      <c r="L17" s="126"/>
      <c r="M17" s="126"/>
      <c r="N17" s="85"/>
      <c r="O17" s="199"/>
      <c r="P17" s="209"/>
      <c r="Q17" s="126"/>
      <c r="R17" s="85"/>
      <c r="S17" s="86"/>
      <c r="V17" s="562"/>
      <c r="W17" s="551"/>
      <c r="X17" s="219" t="s">
        <v>180</v>
      </c>
      <c r="Y17" s="320"/>
      <c r="Z17" s="320"/>
      <c r="AA17" s="315" t="s">
        <v>11</v>
      </c>
      <c r="AB17" s="82" t="s">
        <v>182</v>
      </c>
      <c r="AC17" s="293">
        <v>13993.54</v>
      </c>
      <c r="AD17" s="293"/>
      <c r="AE17" s="267"/>
    </row>
    <row r="18" spans="1:34" x14ac:dyDescent="0.25">
      <c r="A18" s="199"/>
      <c r="B18" s="126"/>
      <c r="C18" s="85"/>
      <c r="D18" s="209"/>
      <c r="E18" s="126"/>
      <c r="F18" s="85"/>
      <c r="G18" s="86"/>
      <c r="K18" s="199"/>
      <c r="L18" s="126"/>
      <c r="M18" s="126"/>
      <c r="N18" s="85"/>
      <c r="O18" s="199"/>
      <c r="P18" s="209"/>
      <c r="Q18" s="126"/>
      <c r="R18" s="85"/>
      <c r="S18" s="86"/>
      <c r="V18" s="560"/>
      <c r="W18" s="551"/>
      <c r="X18" s="219"/>
      <c r="Y18" s="320"/>
      <c r="Z18" s="320"/>
      <c r="AA18" s="315" t="s">
        <v>11</v>
      </c>
      <c r="AB18" s="82" t="s">
        <v>183</v>
      </c>
      <c r="AC18" s="293">
        <v>7846.74</v>
      </c>
      <c r="AD18" s="293"/>
      <c r="AE18" s="267"/>
    </row>
    <row r="19" spans="1:34" x14ac:dyDescent="0.25">
      <c r="A19" s="199"/>
      <c r="B19" s="126"/>
      <c r="C19" s="85"/>
      <c r="D19" s="209"/>
      <c r="E19" s="126"/>
      <c r="F19" s="85"/>
      <c r="G19" s="86"/>
      <c r="K19" s="199"/>
      <c r="L19" s="126"/>
      <c r="M19" s="126"/>
      <c r="N19" s="85"/>
      <c r="O19" s="199"/>
      <c r="P19" s="209"/>
      <c r="Q19" s="126"/>
      <c r="R19" s="85"/>
      <c r="S19" s="86"/>
      <c r="V19" s="587"/>
      <c r="W19" s="587"/>
      <c r="X19" s="592"/>
      <c r="Y19" s="592"/>
      <c r="Z19" s="592"/>
      <c r="AA19" s="315" t="s">
        <v>11</v>
      </c>
      <c r="AB19" s="82" t="s">
        <v>184</v>
      </c>
      <c r="AC19" s="293">
        <v>53631.31</v>
      </c>
      <c r="AD19" s="293"/>
      <c r="AE19" s="123"/>
    </row>
    <row r="20" spans="1:34" ht="15.75" thickBot="1" x14ac:dyDescent="0.3">
      <c r="A20" s="199"/>
      <c r="B20" s="126"/>
      <c r="C20" s="85"/>
      <c r="D20" s="209"/>
      <c r="E20" s="126"/>
      <c r="F20" s="85"/>
      <c r="G20" s="86"/>
      <c r="K20" s="199"/>
      <c r="L20" s="126"/>
      <c r="M20" s="126"/>
      <c r="N20" s="85"/>
      <c r="O20" s="199"/>
      <c r="P20" s="209"/>
      <c r="Q20" s="126"/>
      <c r="R20" s="85"/>
      <c r="S20" s="86"/>
      <c r="V20" s="643"/>
      <c r="W20" s="703"/>
      <c r="X20" s="594"/>
      <c r="Y20" s="588"/>
      <c r="Z20" s="563"/>
      <c r="AA20" s="318" t="s">
        <v>11</v>
      </c>
      <c r="AB20" s="58" t="s">
        <v>185</v>
      </c>
      <c r="AC20" s="72">
        <v>16980</v>
      </c>
      <c r="AD20" s="593"/>
      <c r="AE20" s="293"/>
    </row>
    <row r="21" spans="1:34" hidden="1" x14ac:dyDescent="0.25">
      <c r="A21" s="199"/>
      <c r="B21" s="126"/>
      <c r="C21" s="85"/>
      <c r="D21" s="209"/>
      <c r="E21" s="126"/>
      <c r="F21" s="85"/>
      <c r="G21" s="86"/>
      <c r="K21" s="199"/>
      <c r="L21" s="126"/>
      <c r="M21" s="126"/>
      <c r="N21" s="85"/>
      <c r="O21" s="199"/>
      <c r="P21" s="209"/>
      <c r="Q21" s="126"/>
      <c r="R21" s="85"/>
      <c r="S21" s="86"/>
      <c r="V21" s="643"/>
      <c r="W21" s="703"/>
      <c r="X21" s="333"/>
      <c r="Y21" s="10"/>
      <c r="Z21" s="588"/>
      <c r="AA21" s="238"/>
      <c r="AB21" s="438"/>
      <c r="AC21" s="293"/>
      <c r="AD21" s="527"/>
      <c r="AE21" s="293"/>
    </row>
    <row r="22" spans="1:34" hidden="1" x14ac:dyDescent="0.25">
      <c r="A22" s="199"/>
      <c r="B22" s="126"/>
      <c r="C22" s="85"/>
      <c r="D22" s="209"/>
      <c r="E22" s="126"/>
      <c r="F22" s="85"/>
      <c r="G22" s="86"/>
      <c r="K22" s="199"/>
      <c r="L22" s="126"/>
      <c r="M22" s="126"/>
      <c r="N22" s="85"/>
      <c r="O22" s="199"/>
      <c r="P22" s="209"/>
      <c r="Q22" s="126"/>
      <c r="R22" s="85"/>
      <c r="S22" s="86"/>
      <c r="V22" s="643"/>
      <c r="W22" s="703"/>
      <c r="X22" s="62"/>
      <c r="Y22" s="460"/>
      <c r="Z22" s="460"/>
      <c r="AA22" s="62"/>
      <c r="AB22" s="438"/>
      <c r="AC22" s="487"/>
      <c r="AD22" s="487"/>
      <c r="AE22" s="267"/>
    </row>
    <row r="23" spans="1:34" ht="15.75" hidden="1" thickBot="1" x14ac:dyDescent="0.3">
      <c r="A23" s="199"/>
      <c r="B23" s="126"/>
      <c r="C23" s="85"/>
      <c r="D23" s="209"/>
      <c r="E23" s="126"/>
      <c r="F23" s="85"/>
      <c r="G23" s="86"/>
      <c r="K23" s="199"/>
      <c r="L23" s="126"/>
      <c r="M23" s="126"/>
      <c r="N23" s="85"/>
      <c r="O23" s="199"/>
      <c r="P23" s="209"/>
      <c r="Q23" s="126"/>
      <c r="R23" s="85"/>
      <c r="S23" s="86"/>
      <c r="V23" s="643"/>
      <c r="W23" s="703"/>
      <c r="X23" s="111"/>
      <c r="Y23" s="457"/>
      <c r="Z23" s="457"/>
      <c r="AA23" s="326"/>
      <c r="AB23" s="510"/>
      <c r="AC23" s="537"/>
      <c r="AD23" s="537"/>
      <c r="AE23" s="123"/>
    </row>
    <row r="24" spans="1:34" x14ac:dyDescent="0.25">
      <c r="A24" s="199"/>
      <c r="B24" s="126"/>
      <c r="C24" s="85"/>
      <c r="D24" s="209"/>
      <c r="E24" s="126"/>
      <c r="F24" s="85"/>
      <c r="G24" s="86"/>
      <c r="K24" s="199"/>
      <c r="L24" s="126"/>
      <c r="M24" s="126"/>
      <c r="N24" s="85"/>
      <c r="O24" s="199"/>
      <c r="P24" s="209"/>
      <c r="Q24" s="126"/>
      <c r="R24" s="85"/>
      <c r="S24" s="86"/>
      <c r="V24" s="605">
        <v>2</v>
      </c>
      <c r="W24" s="635" t="s">
        <v>117</v>
      </c>
      <c r="X24" s="217" t="s">
        <v>170</v>
      </c>
      <c r="Y24" s="217" t="s">
        <v>152</v>
      </c>
      <c r="Z24" s="28" t="s">
        <v>171</v>
      </c>
      <c r="AA24" s="355" t="s">
        <v>11</v>
      </c>
      <c r="AB24" s="81" t="s">
        <v>173</v>
      </c>
      <c r="AC24" s="98">
        <v>44563.17</v>
      </c>
      <c r="AD24" s="31"/>
      <c r="AE24" s="266"/>
    </row>
    <row r="25" spans="1:34" ht="15.75" thickBot="1" x14ac:dyDescent="0.3">
      <c r="A25" s="199"/>
      <c r="B25" s="126"/>
      <c r="C25" s="85"/>
      <c r="D25" s="209"/>
      <c r="E25" s="126"/>
      <c r="F25" s="85"/>
      <c r="G25" s="86"/>
      <c r="K25" s="199"/>
      <c r="L25" s="126"/>
      <c r="M25" s="126"/>
      <c r="N25" s="85"/>
      <c r="O25" s="199"/>
      <c r="P25" s="209"/>
      <c r="Q25" s="126"/>
      <c r="R25" s="85"/>
      <c r="S25" s="86"/>
      <c r="V25" s="614"/>
      <c r="W25" s="609"/>
      <c r="X25" s="203" t="s">
        <v>172</v>
      </c>
      <c r="Y25" s="203"/>
      <c r="Z25" s="11"/>
      <c r="AA25" s="507"/>
      <c r="AB25" s="439"/>
      <c r="AC25" s="539"/>
      <c r="AD25" s="539"/>
      <c r="AE25" s="267"/>
    </row>
    <row r="26" spans="1:34" x14ac:dyDescent="0.25">
      <c r="A26" s="199"/>
      <c r="B26" s="126"/>
      <c r="C26" s="85"/>
      <c r="D26" s="209"/>
      <c r="E26" s="126"/>
      <c r="F26" s="85"/>
      <c r="G26" s="86"/>
      <c r="K26" s="199"/>
      <c r="L26" s="126"/>
      <c r="M26" s="126"/>
      <c r="N26" s="85"/>
      <c r="O26" s="199"/>
      <c r="P26" s="209"/>
      <c r="Q26" s="126"/>
      <c r="R26" s="85"/>
      <c r="S26" s="86"/>
      <c r="V26" s="753">
        <v>3</v>
      </c>
      <c r="W26" s="349" t="s">
        <v>117</v>
      </c>
      <c r="X26" s="217" t="s">
        <v>174</v>
      </c>
      <c r="Y26" s="217" t="s">
        <v>38</v>
      </c>
      <c r="Z26" s="28" t="s">
        <v>175</v>
      </c>
      <c r="AA26" s="355" t="s">
        <v>11</v>
      </c>
      <c r="AB26" s="81" t="s">
        <v>177</v>
      </c>
      <c r="AC26" s="98">
        <v>11336.21</v>
      </c>
      <c r="AD26" s="486"/>
      <c r="AE26" s="267"/>
    </row>
    <row r="27" spans="1:34" ht="15.75" thickBot="1" x14ac:dyDescent="0.3">
      <c r="A27" s="199"/>
      <c r="B27" s="126"/>
      <c r="C27" s="85"/>
      <c r="D27" s="209"/>
      <c r="E27" s="126"/>
      <c r="F27" s="85"/>
      <c r="G27" s="86"/>
      <c r="K27" s="199"/>
      <c r="L27" s="126"/>
      <c r="M27" s="126"/>
      <c r="N27" s="85"/>
      <c r="O27" s="199"/>
      <c r="P27" s="209"/>
      <c r="Q27" s="126"/>
      <c r="R27" s="85"/>
      <c r="S27" s="86"/>
      <c r="V27" s="754"/>
      <c r="W27" s="755"/>
      <c r="X27" s="320" t="s">
        <v>176</v>
      </c>
      <c r="Y27" s="320"/>
      <c r="Z27" s="10"/>
      <c r="AA27" s="318" t="s">
        <v>11</v>
      </c>
      <c r="AB27" s="58" t="s">
        <v>178</v>
      </c>
      <c r="AC27" s="72">
        <v>41137.370000000003</v>
      </c>
      <c r="AD27" s="487"/>
      <c r="AE27" s="267"/>
    </row>
    <row r="28" spans="1:34" ht="15.75" hidden="1" thickBot="1" x14ac:dyDescent="0.3">
      <c r="A28" s="199"/>
      <c r="B28" s="126"/>
      <c r="C28" s="85"/>
      <c r="D28" s="209"/>
      <c r="E28" s="126"/>
      <c r="F28" s="85"/>
      <c r="G28" s="86"/>
      <c r="K28" s="199"/>
      <c r="L28" s="126"/>
      <c r="M28" s="126"/>
      <c r="N28" s="85"/>
      <c r="O28" s="199"/>
      <c r="P28" s="209"/>
      <c r="Q28" s="126"/>
      <c r="R28" s="85"/>
      <c r="S28" s="86"/>
      <c r="V28" s="613"/>
      <c r="W28" s="725"/>
      <c r="X28" s="742"/>
      <c r="Y28" s="456"/>
      <c r="Z28" s="456"/>
      <c r="AA28" s="125"/>
      <c r="AB28" s="510"/>
      <c r="AC28" s="537"/>
      <c r="AD28" s="537"/>
      <c r="AE28" s="267"/>
    </row>
    <row r="29" spans="1:34" ht="15.75" hidden="1" thickBot="1" x14ac:dyDescent="0.3">
      <c r="A29" s="106">
        <v>2</v>
      </c>
      <c r="B29" s="80" t="s">
        <v>39</v>
      </c>
      <c r="C29" s="21" t="s">
        <v>38</v>
      </c>
      <c r="D29" s="103" t="s">
        <v>35</v>
      </c>
      <c r="E29" s="102" t="s">
        <v>11</v>
      </c>
      <c r="F29" s="81" t="s">
        <v>47</v>
      </c>
      <c r="G29" s="266">
        <v>7988.32</v>
      </c>
      <c r="K29" s="107"/>
      <c r="L29" s="141"/>
      <c r="M29" s="141"/>
      <c r="N29" s="6"/>
      <c r="O29" s="5"/>
      <c r="P29" s="145"/>
      <c r="Q29" s="92"/>
      <c r="R29" s="146"/>
      <c r="S29" s="147"/>
      <c r="V29" s="614"/>
      <c r="W29" s="616"/>
      <c r="X29" s="743"/>
      <c r="Y29" s="457"/>
      <c r="Z29" s="457"/>
      <c r="AA29" s="457"/>
      <c r="AB29" s="435"/>
      <c r="AC29" s="537"/>
      <c r="AD29" s="537"/>
      <c r="AE29" s="267"/>
    </row>
    <row r="30" spans="1:34" ht="15.75" customHeight="1" thickBot="1" x14ac:dyDescent="0.3">
      <c r="A30" s="667" t="s">
        <v>21</v>
      </c>
      <c r="B30" s="668"/>
      <c r="C30" s="668"/>
      <c r="D30" s="668"/>
      <c r="E30" s="668"/>
      <c r="F30" s="669"/>
      <c r="G30" s="15">
        <f>SUM(G29:G29)</f>
        <v>7988.32</v>
      </c>
      <c r="K30" s="744" t="s">
        <v>21</v>
      </c>
      <c r="L30" s="745"/>
      <c r="M30" s="745"/>
      <c r="N30" s="745"/>
      <c r="O30" s="745"/>
      <c r="P30" s="745"/>
      <c r="Q30" s="745"/>
      <c r="R30" s="746"/>
      <c r="S30" s="95">
        <f>SUM(S29:S29)</f>
        <v>0</v>
      </c>
      <c r="V30" s="602" t="s">
        <v>21</v>
      </c>
      <c r="W30" s="603"/>
      <c r="X30" s="603"/>
      <c r="Y30" s="603"/>
      <c r="Z30" s="603"/>
      <c r="AA30" s="603"/>
      <c r="AB30" s="603"/>
      <c r="AC30" s="15">
        <f xml:space="preserve"> SUM(AC11:AC28)</f>
        <v>241502.53999999995</v>
      </c>
      <c r="AD30" s="15">
        <f xml:space="preserve"> SUM(AD11:AD28)</f>
        <v>0</v>
      </c>
      <c r="AE30" s="15">
        <f t="shared" ref="AE30" si="0" xml:space="preserve"> SUM(AE10:AE28)</f>
        <v>0</v>
      </c>
    </row>
    <row r="31" spans="1:34" ht="15" hidden="1" customHeight="1" thickBot="1" x14ac:dyDescent="0.3">
      <c r="A31" s="10"/>
      <c r="B31" s="116"/>
      <c r="C31" s="52"/>
      <c r="D31" s="37"/>
      <c r="E31" s="6"/>
      <c r="F31" s="45"/>
      <c r="G31" s="89"/>
      <c r="K31" s="5"/>
      <c r="L31" s="136"/>
      <c r="M31" s="374"/>
      <c r="N31" s="143"/>
      <c r="O31" s="143"/>
      <c r="P31" s="23"/>
      <c r="Q31" s="21"/>
      <c r="R31" s="138"/>
      <c r="S31" s="231"/>
      <c r="V31" s="747"/>
      <c r="W31" s="737"/>
      <c r="X31" s="749"/>
      <c r="Y31" s="458"/>
      <c r="Z31" s="751"/>
      <c r="AA31" s="339"/>
      <c r="AB31" s="517"/>
      <c r="AC31" s="540"/>
      <c r="AD31" s="540"/>
      <c r="AE31" s="284"/>
      <c r="AH31" s="245"/>
    </row>
    <row r="32" spans="1:34" ht="15" hidden="1" customHeight="1" thickBot="1" x14ac:dyDescent="0.3">
      <c r="A32" s="10"/>
      <c r="B32" s="116"/>
      <c r="C32" s="52"/>
      <c r="D32" s="37"/>
      <c r="E32" s="6"/>
      <c r="F32" s="45"/>
      <c r="G32" s="89"/>
      <c r="K32" s="5"/>
      <c r="L32" s="136"/>
      <c r="M32" s="374"/>
      <c r="N32" s="143"/>
      <c r="O32" s="143"/>
      <c r="P32" s="23"/>
      <c r="Q32" s="21"/>
      <c r="R32" s="138"/>
      <c r="S32" s="231"/>
      <c r="V32" s="748"/>
      <c r="W32" s="738"/>
      <c r="X32" s="750"/>
      <c r="Y32" s="459"/>
      <c r="Z32" s="752"/>
      <c r="AA32" s="283"/>
      <c r="AB32" s="518"/>
      <c r="AC32" s="541"/>
      <c r="AD32" s="541"/>
      <c r="AE32" s="284"/>
    </row>
    <row r="33" spans="1:35" ht="15" hidden="1" customHeight="1" thickBot="1" x14ac:dyDescent="0.3">
      <c r="A33" s="10"/>
      <c r="B33" s="116"/>
      <c r="C33" s="52"/>
      <c r="D33" s="37"/>
      <c r="E33" s="6"/>
      <c r="F33" s="45"/>
      <c r="G33" s="89"/>
      <c r="K33" s="5"/>
      <c r="L33" s="136"/>
      <c r="M33" s="374"/>
      <c r="N33" s="143"/>
      <c r="O33" s="143"/>
      <c r="P33" s="23"/>
      <c r="Q33" s="21"/>
      <c r="R33" s="138"/>
      <c r="S33" s="231"/>
      <c r="V33" s="478"/>
      <c r="W33" s="455"/>
      <c r="X33" s="456"/>
      <c r="Y33" s="456"/>
      <c r="Z33" s="456"/>
      <c r="AA33" s="456"/>
      <c r="AB33" s="511"/>
      <c r="AC33" s="538"/>
      <c r="AD33" s="538"/>
      <c r="AE33" s="267"/>
    </row>
    <row r="34" spans="1:35" ht="17.25" hidden="1" customHeight="1" thickBot="1" x14ac:dyDescent="0.3">
      <c r="A34" s="10"/>
      <c r="B34" s="116" t="s">
        <v>51</v>
      </c>
      <c r="C34" s="52"/>
      <c r="D34" s="37"/>
      <c r="E34" s="369" t="s">
        <v>9</v>
      </c>
      <c r="F34" s="45" t="s">
        <v>52</v>
      </c>
      <c r="G34" s="89">
        <v>21785.200000000001</v>
      </c>
      <c r="K34" s="642">
        <v>2</v>
      </c>
      <c r="L34" s="136" t="s">
        <v>67</v>
      </c>
      <c r="M34" s="374"/>
      <c r="N34" s="143"/>
      <c r="O34" s="170"/>
      <c r="P34" s="41"/>
      <c r="Q34" s="330"/>
      <c r="R34" s="44"/>
      <c r="S34" s="266"/>
      <c r="V34" s="294"/>
      <c r="W34" s="463"/>
      <c r="X34" s="460"/>
      <c r="Y34" s="460"/>
      <c r="Z34" s="460"/>
      <c r="AA34" s="457"/>
      <c r="AB34" s="510"/>
      <c r="AC34" s="537"/>
      <c r="AD34" s="537"/>
      <c r="AE34" s="123"/>
    </row>
    <row r="35" spans="1:35" ht="17.25" customHeight="1" x14ac:dyDescent="0.25">
      <c r="A35" s="10"/>
      <c r="B35" s="116"/>
      <c r="C35" s="52"/>
      <c r="D35" s="37"/>
      <c r="E35" s="369"/>
      <c r="F35" s="45"/>
      <c r="G35" s="89"/>
      <c r="K35" s="643"/>
      <c r="L35" s="248"/>
      <c r="M35" s="144"/>
      <c r="N35" s="122"/>
      <c r="O35" s="139"/>
      <c r="P35" s="37"/>
      <c r="Q35" s="6"/>
      <c r="R35" s="91"/>
      <c r="S35" s="147"/>
      <c r="V35" s="294">
        <v>1</v>
      </c>
      <c r="W35" s="707" t="s">
        <v>67</v>
      </c>
      <c r="X35" s="217" t="s">
        <v>252</v>
      </c>
      <c r="Y35" s="217" t="s">
        <v>95</v>
      </c>
      <c r="Z35" s="28" t="s">
        <v>253</v>
      </c>
      <c r="AA35" s="355" t="s">
        <v>11</v>
      </c>
      <c r="AB35" s="81" t="s">
        <v>255</v>
      </c>
      <c r="AC35" s="98">
        <v>19010.87</v>
      </c>
      <c r="AD35" s="293"/>
      <c r="AE35" s="266"/>
    </row>
    <row r="36" spans="1:35" ht="17.25" customHeight="1" thickBot="1" x14ac:dyDescent="0.3">
      <c r="A36" s="10"/>
      <c r="B36" s="116"/>
      <c r="C36" s="52"/>
      <c r="D36" s="37"/>
      <c r="E36" s="369"/>
      <c r="F36" s="45"/>
      <c r="G36" s="89"/>
      <c r="K36" s="643"/>
      <c r="L36" s="248"/>
      <c r="M36" s="144"/>
      <c r="N36" s="122"/>
      <c r="O36" s="139"/>
      <c r="P36" s="37"/>
      <c r="Q36" s="6"/>
      <c r="R36" s="91"/>
      <c r="S36" s="147"/>
      <c r="V36" s="294"/>
      <c r="W36" s="740"/>
      <c r="X36" s="277" t="s">
        <v>254</v>
      </c>
      <c r="Y36" s="203"/>
      <c r="Z36" s="11"/>
      <c r="AA36" s="413"/>
      <c r="AB36" s="110"/>
      <c r="AC36" s="194"/>
      <c r="AD36" s="194"/>
      <c r="AE36" s="268"/>
    </row>
    <row r="37" spans="1:35" ht="17.25" customHeight="1" thickBot="1" x14ac:dyDescent="0.3">
      <c r="A37" s="10"/>
      <c r="B37" s="116"/>
      <c r="C37" s="52"/>
      <c r="D37" s="37"/>
      <c r="E37" s="369"/>
      <c r="F37" s="45"/>
      <c r="G37" s="89"/>
      <c r="K37" s="643"/>
      <c r="L37" s="248"/>
      <c r="M37" s="144"/>
      <c r="N37" s="122"/>
      <c r="O37" s="139"/>
      <c r="P37" s="37"/>
      <c r="Q37" s="6"/>
      <c r="R37" s="91"/>
      <c r="S37" s="147"/>
      <c r="V37" s="741">
        <v>2</v>
      </c>
      <c r="W37" s="707" t="s">
        <v>67</v>
      </c>
      <c r="X37" s="217" t="s">
        <v>252</v>
      </c>
      <c r="Y37" s="217" t="s">
        <v>72</v>
      </c>
      <c r="Z37" s="217" t="s">
        <v>256</v>
      </c>
      <c r="AA37" s="355" t="s">
        <v>11</v>
      </c>
      <c r="AB37" s="81" t="s">
        <v>258</v>
      </c>
      <c r="AC37" s="208">
        <v>13660.12</v>
      </c>
      <c r="AD37" s="194"/>
      <c r="AE37" s="147"/>
    </row>
    <row r="38" spans="1:35" ht="17.25" customHeight="1" thickBot="1" x14ac:dyDescent="0.3">
      <c r="A38" s="10"/>
      <c r="B38" s="116"/>
      <c r="C38" s="52"/>
      <c r="D38" s="37"/>
      <c r="E38" s="369"/>
      <c r="F38" s="45"/>
      <c r="G38" s="89"/>
      <c r="K38" s="643"/>
      <c r="L38" s="248"/>
      <c r="M38" s="144"/>
      <c r="N38" s="122"/>
      <c r="O38" s="139"/>
      <c r="P38" s="37"/>
      <c r="Q38" s="6"/>
      <c r="R38" s="91"/>
      <c r="S38" s="147"/>
      <c r="V38" s="613"/>
      <c r="W38" s="635"/>
      <c r="X38" s="219" t="s">
        <v>257</v>
      </c>
      <c r="Y38" s="320"/>
      <c r="Z38" s="320"/>
      <c r="AA38" s="315" t="s">
        <v>11</v>
      </c>
      <c r="AB38" s="82" t="s">
        <v>259</v>
      </c>
      <c r="AC38" s="293">
        <v>47048.68</v>
      </c>
      <c r="AD38" s="486"/>
      <c r="AE38" s="267"/>
    </row>
    <row r="39" spans="1:35" ht="17.25" hidden="1" customHeight="1" x14ac:dyDescent="0.25">
      <c r="A39" s="10"/>
      <c r="B39" s="116"/>
      <c r="C39" s="122"/>
      <c r="D39" s="37"/>
      <c r="E39" s="357"/>
      <c r="F39" s="45"/>
      <c r="G39" s="89"/>
      <c r="K39" s="643"/>
      <c r="L39" s="248"/>
      <c r="M39" s="207"/>
      <c r="N39" s="122"/>
      <c r="O39" s="139"/>
      <c r="P39" s="37"/>
      <c r="Q39" s="6"/>
      <c r="R39" s="45"/>
      <c r="S39" s="204"/>
      <c r="V39" s="449">
        <v>3</v>
      </c>
      <c r="W39" s="707" t="s">
        <v>67</v>
      </c>
      <c r="X39" s="28"/>
      <c r="Y39" s="217"/>
      <c r="Z39" s="28"/>
      <c r="AA39" s="115"/>
      <c r="AB39" s="438"/>
      <c r="AC39" s="487"/>
      <c r="AD39" s="487"/>
      <c r="AE39" s="267"/>
    </row>
    <row r="40" spans="1:35" ht="17.25" hidden="1" customHeight="1" thickBot="1" x14ac:dyDescent="0.3">
      <c r="A40" s="10"/>
      <c r="B40" s="116"/>
      <c r="C40" s="122"/>
      <c r="D40" s="37"/>
      <c r="E40" s="357"/>
      <c r="F40" s="45"/>
      <c r="G40" s="89"/>
      <c r="K40" s="643"/>
      <c r="L40" s="248"/>
      <c r="M40" s="207"/>
      <c r="N40" s="122"/>
      <c r="O40" s="139"/>
      <c r="P40" s="37"/>
      <c r="Q40" s="6"/>
      <c r="R40" s="45"/>
      <c r="S40" s="204"/>
      <c r="V40" s="450"/>
      <c r="W40" s="635"/>
      <c r="X40" s="10"/>
      <c r="Y40" s="203"/>
      <c r="Z40" s="216"/>
      <c r="AA40" s="115"/>
      <c r="AB40" s="438"/>
      <c r="AC40" s="487"/>
      <c r="AD40" s="487"/>
      <c r="AE40" s="267"/>
    </row>
    <row r="41" spans="1:35" ht="17.25" hidden="1" customHeight="1" x14ac:dyDescent="0.25">
      <c r="A41" s="10"/>
      <c r="B41" s="116"/>
      <c r="C41" s="122"/>
      <c r="D41" s="37"/>
      <c r="E41" s="357"/>
      <c r="F41" s="45"/>
      <c r="G41" s="89"/>
      <c r="K41" s="643"/>
      <c r="L41" s="248"/>
      <c r="M41" s="207"/>
      <c r="N41" s="122"/>
      <c r="O41" s="139"/>
      <c r="P41" s="37"/>
      <c r="Q41" s="6"/>
      <c r="R41" s="45"/>
      <c r="S41" s="204"/>
      <c r="V41" s="450"/>
      <c r="W41" s="635"/>
      <c r="X41" s="219"/>
      <c r="Y41" s="320"/>
      <c r="Z41" s="270"/>
      <c r="AA41" s="115"/>
      <c r="AB41" s="438"/>
      <c r="AC41" s="487"/>
      <c r="AD41" s="487"/>
      <c r="AE41" s="267"/>
    </row>
    <row r="42" spans="1:35" ht="17.25" hidden="1" customHeight="1" x14ac:dyDescent="0.25">
      <c r="A42" s="10"/>
      <c r="B42" s="116"/>
      <c r="C42" s="122"/>
      <c r="D42" s="37"/>
      <c r="E42" s="357"/>
      <c r="F42" s="45"/>
      <c r="G42" s="89"/>
      <c r="K42" s="643"/>
      <c r="L42" s="248"/>
      <c r="M42" s="207"/>
      <c r="N42" s="122"/>
      <c r="O42" s="139"/>
      <c r="P42" s="37"/>
      <c r="Q42" s="6"/>
      <c r="R42" s="45"/>
      <c r="S42" s="204"/>
      <c r="V42" s="450"/>
      <c r="W42" s="635"/>
      <c r="X42" s="219"/>
      <c r="Y42" s="320"/>
      <c r="Z42" s="270"/>
      <c r="AA42" s="115"/>
      <c r="AB42" s="438"/>
      <c r="AC42" s="487"/>
      <c r="AD42" s="487"/>
      <c r="AE42" s="267"/>
      <c r="AI42" s="73"/>
    </row>
    <row r="43" spans="1:35" ht="17.25" hidden="1" customHeight="1" x14ac:dyDescent="0.25">
      <c r="A43" s="10"/>
      <c r="B43" s="116"/>
      <c r="C43" s="122"/>
      <c r="D43" s="37"/>
      <c r="E43" s="357"/>
      <c r="F43" s="45"/>
      <c r="G43" s="89"/>
      <c r="K43" s="643"/>
      <c r="L43" s="248"/>
      <c r="M43" s="207"/>
      <c r="N43" s="122"/>
      <c r="O43" s="139"/>
      <c r="P43" s="37"/>
      <c r="Q43" s="6"/>
      <c r="R43" s="45"/>
      <c r="S43" s="204"/>
      <c r="V43" s="450"/>
      <c r="W43" s="635"/>
      <c r="X43" s="219"/>
      <c r="Y43" s="320"/>
      <c r="Z43" s="270"/>
      <c r="AA43" s="115"/>
      <c r="AB43" s="438"/>
      <c r="AC43" s="487"/>
      <c r="AD43" s="487"/>
      <c r="AE43" s="267"/>
    </row>
    <row r="44" spans="1:35" ht="17.25" hidden="1" customHeight="1" thickBot="1" x14ac:dyDescent="0.3">
      <c r="A44" s="10"/>
      <c r="B44" s="116"/>
      <c r="C44" s="122"/>
      <c r="D44" s="37"/>
      <c r="E44" s="357"/>
      <c r="F44" s="45"/>
      <c r="G44" s="89"/>
      <c r="K44" s="643"/>
      <c r="L44" s="248"/>
      <c r="M44" s="207"/>
      <c r="N44" s="122"/>
      <c r="O44" s="139"/>
      <c r="P44" s="37"/>
      <c r="Q44" s="6"/>
      <c r="R44" s="45"/>
      <c r="S44" s="204"/>
      <c r="V44" s="451"/>
      <c r="W44" s="635"/>
      <c r="X44" s="203"/>
      <c r="Y44" s="203"/>
      <c r="Z44" s="273"/>
      <c r="AA44" s="115"/>
      <c r="AB44" s="438"/>
      <c r="AC44" s="487"/>
      <c r="AD44" s="487"/>
      <c r="AE44" s="267"/>
    </row>
    <row r="45" spans="1:35" ht="17.25" hidden="1" customHeight="1" x14ac:dyDescent="0.25">
      <c r="A45" s="10"/>
      <c r="B45" s="116"/>
      <c r="C45" s="122"/>
      <c r="D45" s="37"/>
      <c r="E45" s="357"/>
      <c r="F45" s="45"/>
      <c r="G45" s="89"/>
      <c r="K45" s="643"/>
      <c r="L45" s="248"/>
      <c r="M45" s="207"/>
      <c r="N45" s="122"/>
      <c r="O45" s="139"/>
      <c r="P45" s="37"/>
      <c r="Q45" s="6"/>
      <c r="R45" s="45"/>
      <c r="S45" s="204"/>
      <c r="V45" s="450"/>
      <c r="W45" s="453"/>
      <c r="X45" s="247"/>
      <c r="Y45" s="320"/>
      <c r="Z45" s="270"/>
      <c r="AA45" s="454"/>
      <c r="AB45" s="242"/>
      <c r="AC45" s="497"/>
      <c r="AD45" s="574"/>
      <c r="AE45" s="480"/>
    </row>
    <row r="46" spans="1:35" ht="17.25" hidden="1" customHeight="1" x14ac:dyDescent="0.25">
      <c r="A46" s="10"/>
      <c r="B46" s="116"/>
      <c r="C46" s="122"/>
      <c r="D46" s="37"/>
      <c r="E46" s="357"/>
      <c r="F46" s="45"/>
      <c r="G46" s="89"/>
      <c r="K46" s="643"/>
      <c r="L46" s="248"/>
      <c r="M46" s="207"/>
      <c r="N46" s="122"/>
      <c r="O46" s="139"/>
      <c r="P46" s="37"/>
      <c r="Q46" s="6"/>
      <c r="R46" s="45"/>
      <c r="S46" s="204"/>
      <c r="V46" s="450"/>
      <c r="W46" s="453"/>
      <c r="X46" s="247"/>
      <c r="Y46" s="320"/>
      <c r="Z46" s="270"/>
      <c r="AA46" s="454"/>
      <c r="AB46" s="242"/>
      <c r="AC46" s="497"/>
      <c r="AD46" s="574"/>
      <c r="AE46" s="480"/>
    </row>
    <row r="47" spans="1:35" ht="17.25" hidden="1" customHeight="1" thickBot="1" x14ac:dyDescent="0.3">
      <c r="A47" s="10"/>
      <c r="B47" s="116"/>
      <c r="C47" s="122"/>
      <c r="D47" s="37"/>
      <c r="E47" s="357"/>
      <c r="F47" s="45"/>
      <c r="G47" s="89"/>
      <c r="K47" s="643"/>
      <c r="L47" s="248"/>
      <c r="M47" s="207"/>
      <c r="N47" s="122"/>
      <c r="O47" s="139"/>
      <c r="P47" s="37"/>
      <c r="Q47" s="6"/>
      <c r="R47" s="45"/>
      <c r="S47" s="204"/>
      <c r="V47" s="450"/>
      <c r="W47" s="453"/>
      <c r="X47" s="247"/>
      <c r="Y47" s="320"/>
      <c r="Z47" s="270"/>
      <c r="AA47" s="454"/>
      <c r="AB47" s="242"/>
      <c r="AC47" s="497"/>
      <c r="AD47" s="574"/>
      <c r="AE47" s="480"/>
    </row>
    <row r="48" spans="1:35" ht="15.75" hidden="1" customHeight="1" x14ac:dyDescent="0.25">
      <c r="A48" s="10"/>
      <c r="B48" s="116"/>
      <c r="C48" s="122"/>
      <c r="D48" s="37"/>
      <c r="E48" s="357"/>
      <c r="F48" s="45"/>
      <c r="G48" s="89"/>
      <c r="K48" s="643"/>
      <c r="L48" s="116"/>
      <c r="M48" s="207"/>
      <c r="N48" s="122"/>
      <c r="O48" s="139"/>
      <c r="P48" s="37"/>
      <c r="Q48" s="357"/>
      <c r="R48" s="45"/>
      <c r="S48" s="204"/>
      <c r="V48" s="447">
        <v>4</v>
      </c>
      <c r="W48" s="447" t="s">
        <v>67</v>
      </c>
      <c r="X48" s="217"/>
      <c r="Y48" s="217"/>
      <c r="Z48" s="28"/>
      <c r="AA48" s="355"/>
      <c r="AB48" s="440"/>
      <c r="AC48" s="486"/>
      <c r="AD48" s="486"/>
      <c r="AE48" s="267"/>
    </row>
    <row r="49" spans="1:35" ht="15.75" hidden="1" customHeight="1" thickBot="1" x14ac:dyDescent="0.3">
      <c r="A49" s="10"/>
      <c r="B49" s="116"/>
      <c r="C49" s="122"/>
      <c r="D49" s="37"/>
      <c r="E49" s="357"/>
      <c r="F49" s="45"/>
      <c r="G49" s="89"/>
      <c r="K49" s="643"/>
      <c r="L49" s="116"/>
      <c r="M49" s="207"/>
      <c r="N49" s="122"/>
      <c r="O49" s="139"/>
      <c r="P49" s="37"/>
      <c r="Q49" s="357"/>
      <c r="R49" s="45"/>
      <c r="S49" s="204"/>
      <c r="V49" s="445"/>
      <c r="W49" s="445"/>
      <c r="X49" s="203"/>
      <c r="Y49" s="320"/>
      <c r="Z49" s="5"/>
      <c r="AA49" s="318"/>
      <c r="AB49" s="439"/>
      <c r="AC49" s="539"/>
      <c r="AD49" s="539"/>
      <c r="AE49" s="267"/>
    </row>
    <row r="50" spans="1:35" ht="15.75" hidden="1" customHeight="1" x14ac:dyDescent="0.25">
      <c r="A50" s="10"/>
      <c r="B50" s="116"/>
      <c r="C50" s="122"/>
      <c r="D50" s="37"/>
      <c r="E50" s="357"/>
      <c r="F50" s="45"/>
      <c r="G50" s="89"/>
      <c r="K50" s="643"/>
      <c r="L50" s="116"/>
      <c r="M50" s="207"/>
      <c r="N50" s="122"/>
      <c r="O50" s="139"/>
      <c r="P50" s="37"/>
      <c r="Q50" s="357"/>
      <c r="R50" s="45"/>
      <c r="S50" s="204"/>
      <c r="V50" s="445"/>
      <c r="W50" s="445"/>
      <c r="X50" s="320"/>
      <c r="Y50" s="320"/>
      <c r="Z50" s="219"/>
      <c r="AA50" s="249"/>
      <c r="AB50" s="350"/>
      <c r="AC50" s="487"/>
      <c r="AD50" s="487"/>
      <c r="AE50" s="267"/>
    </row>
    <row r="51" spans="1:35" ht="15.75" hidden="1" customHeight="1" thickBot="1" x14ac:dyDescent="0.3">
      <c r="A51" s="10"/>
      <c r="B51" s="116"/>
      <c r="C51" s="122"/>
      <c r="D51" s="37"/>
      <c r="E51" s="357"/>
      <c r="F51" s="45"/>
      <c r="G51" s="89"/>
      <c r="K51" s="643"/>
      <c r="L51" s="116"/>
      <c r="M51" s="207"/>
      <c r="N51" s="122"/>
      <c r="O51" s="139"/>
      <c r="P51" s="37"/>
      <c r="Q51" s="357"/>
      <c r="R51" s="45"/>
      <c r="S51" s="204"/>
      <c r="V51" s="445"/>
      <c r="W51" s="445"/>
      <c r="X51" s="247"/>
      <c r="Y51" s="320"/>
      <c r="Z51" s="219"/>
      <c r="AA51" s="250"/>
      <c r="AB51" s="436"/>
      <c r="AC51" s="539"/>
      <c r="AD51" s="539"/>
      <c r="AE51" s="267"/>
    </row>
    <row r="52" spans="1:35" ht="15.75" hidden="1" customHeight="1" x14ac:dyDescent="0.25">
      <c r="A52" s="10"/>
      <c r="B52" s="116"/>
      <c r="C52" s="122"/>
      <c r="D52" s="37"/>
      <c r="E52" s="357"/>
      <c r="F52" s="45"/>
      <c r="G52" s="89"/>
      <c r="K52" s="643"/>
      <c r="L52" s="116"/>
      <c r="M52" s="207"/>
      <c r="N52" s="122"/>
      <c r="O52" s="139"/>
      <c r="P52" s="37"/>
      <c r="Q52" s="357"/>
      <c r="R52" s="45"/>
      <c r="S52" s="204"/>
      <c r="V52" s="445"/>
      <c r="W52" s="445"/>
      <c r="X52" s="247"/>
      <c r="Y52" s="320"/>
      <c r="Z52" s="219"/>
      <c r="AA52" s="249"/>
      <c r="AB52" s="350"/>
      <c r="AC52" s="487"/>
      <c r="AD52" s="487"/>
      <c r="AE52" s="267"/>
    </row>
    <row r="53" spans="1:35" ht="15.75" hidden="1" customHeight="1" thickBot="1" x14ac:dyDescent="0.3">
      <c r="A53" s="10"/>
      <c r="B53" s="116"/>
      <c r="C53" s="122"/>
      <c r="D53" s="37"/>
      <c r="E53" s="357"/>
      <c r="F53" s="45"/>
      <c r="G53" s="89"/>
      <c r="K53" s="643"/>
      <c r="L53" s="116"/>
      <c r="M53" s="207"/>
      <c r="N53" s="122"/>
      <c r="O53" s="139"/>
      <c r="P53" s="37"/>
      <c r="Q53" s="357"/>
      <c r="R53" s="45"/>
      <c r="S53" s="204"/>
      <c r="V53" s="448"/>
      <c r="W53" s="448"/>
      <c r="X53" s="277"/>
      <c r="Y53" s="203"/>
      <c r="Z53" s="216"/>
      <c r="AA53" s="250"/>
      <c r="AB53" s="436"/>
      <c r="AC53" s="539"/>
      <c r="AD53" s="539"/>
      <c r="AE53" s="267"/>
    </row>
    <row r="54" spans="1:35" ht="15.75" hidden="1" customHeight="1" thickBot="1" x14ac:dyDescent="0.3">
      <c r="A54" s="10"/>
      <c r="B54" s="116"/>
      <c r="C54" s="122"/>
      <c r="D54" s="37"/>
      <c r="E54" s="357"/>
      <c r="F54" s="45"/>
      <c r="G54" s="89"/>
      <c r="K54" s="643"/>
      <c r="L54" s="116"/>
      <c r="M54" s="207"/>
      <c r="N54" s="122"/>
      <c r="O54" s="139"/>
      <c r="P54" s="37"/>
      <c r="Q54" s="357"/>
      <c r="R54" s="45"/>
      <c r="S54" s="204"/>
      <c r="V54" s="445"/>
      <c r="W54" s="445"/>
      <c r="X54" s="277"/>
      <c r="Y54" s="203"/>
      <c r="Z54" s="289"/>
      <c r="AA54" s="74"/>
      <c r="AB54" s="223"/>
      <c r="AC54" s="221"/>
      <c r="AD54" s="221"/>
      <c r="AE54" s="267"/>
    </row>
    <row r="55" spans="1:35" ht="15.75" hidden="1" customHeight="1" x14ac:dyDescent="0.25">
      <c r="A55" s="10"/>
      <c r="B55" s="116"/>
      <c r="C55" s="122"/>
      <c r="D55" s="37"/>
      <c r="E55" s="357"/>
      <c r="F55" s="45"/>
      <c r="G55" s="89"/>
      <c r="K55" s="643"/>
      <c r="L55" s="116"/>
      <c r="M55" s="207"/>
      <c r="N55" s="122"/>
      <c r="O55" s="139"/>
      <c r="P55" s="37"/>
      <c r="Q55" s="357"/>
      <c r="R55" s="45"/>
      <c r="S55" s="204"/>
      <c r="V55" s="445"/>
      <c r="W55" s="445"/>
      <c r="X55" s="316"/>
      <c r="Y55" s="452"/>
      <c r="Z55" s="468"/>
      <c r="AA55" s="115"/>
      <c r="AB55" s="350"/>
      <c r="AC55" s="487"/>
      <c r="AD55" s="487"/>
      <c r="AE55" s="267"/>
    </row>
    <row r="56" spans="1:35" ht="15.75" hidden="1" customHeight="1" thickBot="1" x14ac:dyDescent="0.3">
      <c r="A56" s="10"/>
      <c r="B56" s="116"/>
      <c r="C56" s="122"/>
      <c r="D56" s="37"/>
      <c r="E56" s="357"/>
      <c r="F56" s="45"/>
      <c r="G56" s="89"/>
      <c r="K56" s="643"/>
      <c r="L56" s="116"/>
      <c r="M56" s="207"/>
      <c r="N56" s="122"/>
      <c r="O56" s="139"/>
      <c r="P56" s="37"/>
      <c r="Q56" s="357"/>
      <c r="R56" s="45"/>
      <c r="S56" s="204"/>
      <c r="V56" s="445"/>
      <c r="W56" s="445"/>
      <c r="X56" s="452"/>
      <c r="Y56" s="452"/>
      <c r="Z56" s="468"/>
      <c r="AA56" s="125"/>
      <c r="AB56" s="437"/>
      <c r="AC56" s="537"/>
      <c r="AD56" s="537"/>
      <c r="AE56" s="267"/>
    </row>
    <row r="57" spans="1:35" ht="15.75" hidden="1" customHeight="1" x14ac:dyDescent="0.25">
      <c r="A57" s="10"/>
      <c r="B57" s="116"/>
      <c r="C57" s="122"/>
      <c r="D57" s="37"/>
      <c r="E57" s="357"/>
      <c r="F57" s="45"/>
      <c r="G57" s="89"/>
      <c r="K57" s="643"/>
      <c r="L57" s="116"/>
      <c r="M57" s="207"/>
      <c r="N57" s="122"/>
      <c r="O57" s="139"/>
      <c r="P57" s="37"/>
      <c r="Q57" s="357"/>
      <c r="R57" s="45"/>
      <c r="S57" s="204"/>
      <c r="V57" s="292">
        <v>5</v>
      </c>
      <c r="W57" s="447" t="s">
        <v>67</v>
      </c>
      <c r="X57" s="217"/>
      <c r="Y57" s="217"/>
      <c r="Z57" s="28"/>
      <c r="AA57" s="297"/>
      <c r="AB57" s="422"/>
      <c r="AC57" s="486"/>
      <c r="AD57" s="486"/>
      <c r="AE57" s="267"/>
      <c r="AI57" s="73"/>
    </row>
    <row r="58" spans="1:35" ht="15.75" hidden="1" customHeight="1" thickBot="1" x14ac:dyDescent="0.3">
      <c r="A58" s="10"/>
      <c r="B58" s="116"/>
      <c r="C58" s="122"/>
      <c r="D58" s="37"/>
      <c r="E58" s="357"/>
      <c r="F58" s="45"/>
      <c r="G58" s="89"/>
      <c r="K58" s="643"/>
      <c r="L58" s="116"/>
      <c r="M58" s="207"/>
      <c r="N58" s="122"/>
      <c r="O58" s="139"/>
      <c r="P58" s="37"/>
      <c r="Q58" s="357"/>
      <c r="R58" s="45"/>
      <c r="S58" s="204"/>
      <c r="V58" s="452"/>
      <c r="W58" s="445"/>
      <c r="X58" s="216"/>
      <c r="Y58" s="320"/>
      <c r="Z58" s="10"/>
      <c r="AA58" s="318"/>
      <c r="AB58" s="439"/>
      <c r="AC58" s="539"/>
      <c r="AD58" s="539"/>
      <c r="AE58" s="267"/>
    </row>
    <row r="59" spans="1:35" ht="15.75" hidden="1" customHeight="1" x14ac:dyDescent="0.25">
      <c r="A59" s="10"/>
      <c r="B59" s="116"/>
      <c r="C59" s="122"/>
      <c r="D59" s="37"/>
      <c r="E59" s="357"/>
      <c r="F59" s="45"/>
      <c r="G59" s="89"/>
      <c r="K59" s="643"/>
      <c r="L59" s="116"/>
      <c r="M59" s="207"/>
      <c r="N59" s="122"/>
      <c r="O59" s="139"/>
      <c r="P59" s="37"/>
      <c r="Q59" s="357"/>
      <c r="R59" s="45"/>
      <c r="S59" s="204"/>
      <c r="V59" s="452"/>
      <c r="W59" s="445"/>
      <c r="X59" s="320"/>
      <c r="Y59" s="320"/>
      <c r="Z59" s="219"/>
      <c r="AA59" s="337"/>
      <c r="AB59" s="511"/>
      <c r="AC59" s="538"/>
      <c r="AD59" s="538"/>
      <c r="AE59" s="267"/>
    </row>
    <row r="60" spans="1:35" ht="15.75" hidden="1" customHeight="1" x14ac:dyDescent="0.25">
      <c r="A60" s="10"/>
      <c r="B60" s="116"/>
      <c r="C60" s="122"/>
      <c r="D60" s="37"/>
      <c r="E60" s="357"/>
      <c r="F60" s="45"/>
      <c r="G60" s="89"/>
      <c r="K60" s="643"/>
      <c r="L60" s="116"/>
      <c r="M60" s="207"/>
      <c r="N60" s="122"/>
      <c r="O60" s="139"/>
      <c r="P60" s="37"/>
      <c r="Q60" s="357"/>
      <c r="R60" s="45"/>
      <c r="S60" s="204"/>
      <c r="V60" s="452"/>
      <c r="W60" s="445"/>
      <c r="X60" s="320"/>
      <c r="Y60" s="320"/>
      <c r="Z60" s="219"/>
      <c r="AA60" s="115"/>
      <c r="AB60" s="438"/>
      <c r="AC60" s="487"/>
      <c r="AD60" s="487"/>
      <c r="AE60" s="267"/>
    </row>
    <row r="61" spans="1:35" ht="15.75" hidden="1" customHeight="1" thickBot="1" x14ac:dyDescent="0.3">
      <c r="A61" s="10"/>
      <c r="B61" s="116"/>
      <c r="C61" s="122"/>
      <c r="D61" s="37"/>
      <c r="E61" s="357"/>
      <c r="F61" s="45"/>
      <c r="G61" s="89"/>
      <c r="K61" s="643"/>
      <c r="L61" s="116"/>
      <c r="M61" s="207"/>
      <c r="N61" s="122"/>
      <c r="O61" s="139"/>
      <c r="P61" s="37"/>
      <c r="Q61" s="357"/>
      <c r="R61" s="45"/>
      <c r="S61" s="204"/>
      <c r="V61" s="471"/>
      <c r="W61" s="448"/>
      <c r="X61" s="216"/>
      <c r="Y61" s="203"/>
      <c r="Z61" s="216"/>
      <c r="AA61" s="84"/>
      <c r="AB61" s="439"/>
      <c r="AC61" s="539"/>
      <c r="AD61" s="539"/>
      <c r="AE61" s="267"/>
    </row>
    <row r="62" spans="1:35" ht="15.75" hidden="1" thickBot="1" x14ac:dyDescent="0.3">
      <c r="A62" s="10"/>
      <c r="B62" s="38"/>
      <c r="C62" s="122"/>
      <c r="D62" s="68"/>
      <c r="E62" s="357" t="s">
        <v>11</v>
      </c>
      <c r="F62" s="45" t="s">
        <v>53</v>
      </c>
      <c r="G62" s="89">
        <v>12093.04</v>
      </c>
      <c r="K62" s="644"/>
      <c r="L62" s="171"/>
      <c r="M62" s="172"/>
      <c r="N62" s="173"/>
      <c r="O62" s="174"/>
      <c r="P62" s="167"/>
      <c r="Q62" s="348"/>
      <c r="R62" s="158"/>
      <c r="S62" s="133"/>
      <c r="V62" s="471"/>
      <c r="W62" s="471"/>
      <c r="X62" s="448"/>
      <c r="Y62" s="448"/>
      <c r="Z62" s="216"/>
      <c r="AA62" s="46"/>
      <c r="AB62" s="96"/>
      <c r="AC62" s="97"/>
      <c r="AD62" s="97"/>
      <c r="AE62" s="267"/>
    </row>
    <row r="63" spans="1:35" ht="15.75" customHeight="1" thickBot="1" x14ac:dyDescent="0.3">
      <c r="A63" s="645" t="s">
        <v>13</v>
      </c>
      <c r="B63" s="646"/>
      <c r="C63" s="646"/>
      <c r="D63" s="646"/>
      <c r="E63" s="646"/>
      <c r="F63" s="647"/>
      <c r="G63" s="65">
        <f>SUM(G31:G62)</f>
        <v>33878.240000000005</v>
      </c>
      <c r="K63" s="732" t="s">
        <v>13</v>
      </c>
      <c r="L63" s="733"/>
      <c r="M63" s="733"/>
      <c r="N63" s="733"/>
      <c r="O63" s="733"/>
      <c r="P63" s="733"/>
      <c r="Q63" s="733"/>
      <c r="R63" s="734"/>
      <c r="S63" s="65">
        <f>SUM(S31:S62)</f>
        <v>0</v>
      </c>
      <c r="V63" s="602" t="s">
        <v>13</v>
      </c>
      <c r="W63" s="603"/>
      <c r="X63" s="603"/>
      <c r="Y63" s="603"/>
      <c r="Z63" s="603"/>
      <c r="AA63" s="603"/>
      <c r="AB63" s="603"/>
      <c r="AC63" s="15">
        <f>SUM(AC31:AC62)</f>
        <v>79719.67</v>
      </c>
      <c r="AD63" s="15">
        <f>SUM(AD31:AD62)</f>
        <v>0</v>
      </c>
      <c r="AE63" s="15">
        <f t="shared" ref="AE63" si="1">SUM(AE31:AE62)</f>
        <v>0</v>
      </c>
      <c r="AF63" s="5"/>
      <c r="AG63" s="5"/>
      <c r="AH63" s="5"/>
    </row>
    <row r="64" spans="1:35" ht="15.75" hidden="1" customHeight="1" thickBot="1" x14ac:dyDescent="0.3">
      <c r="A64" s="358"/>
      <c r="B64" s="359"/>
      <c r="C64" s="359"/>
      <c r="D64" s="359"/>
      <c r="E64" s="359"/>
      <c r="F64" s="359"/>
      <c r="G64" s="65"/>
      <c r="K64" s="360"/>
      <c r="L64" s="361"/>
      <c r="M64" s="361"/>
      <c r="N64" s="361"/>
      <c r="O64" s="361"/>
      <c r="P64" s="361"/>
      <c r="Q64" s="361"/>
      <c r="R64" s="361"/>
      <c r="S64" s="65"/>
      <c r="V64" s="735"/>
      <c r="W64" s="737"/>
      <c r="X64" s="283"/>
      <c r="Y64" s="283"/>
      <c r="Z64" s="283"/>
      <c r="AA64" s="285"/>
      <c r="AB64" s="519"/>
      <c r="AC64" s="540"/>
      <c r="AD64" s="531"/>
      <c r="AE64" s="284"/>
      <c r="AF64" s="5"/>
      <c r="AG64" s="205"/>
      <c r="AH64" s="739"/>
    </row>
    <row r="65" spans="1:40" ht="15.75" hidden="1" customHeight="1" x14ac:dyDescent="0.25">
      <c r="A65" s="360"/>
      <c r="B65" s="361"/>
      <c r="C65" s="361"/>
      <c r="D65" s="361"/>
      <c r="E65" s="361"/>
      <c r="F65" s="361"/>
      <c r="G65" s="65"/>
      <c r="K65" s="360"/>
      <c r="L65" s="361"/>
      <c r="M65" s="361"/>
      <c r="N65" s="361"/>
      <c r="O65" s="361"/>
      <c r="P65" s="361"/>
      <c r="Q65" s="361"/>
      <c r="R65" s="361"/>
      <c r="S65" s="65"/>
      <c r="V65" s="735"/>
      <c r="W65" s="737"/>
      <c r="X65" s="286"/>
      <c r="Y65" s="286"/>
      <c r="Z65" s="286"/>
      <c r="AA65" s="285"/>
      <c r="AB65" s="519"/>
      <c r="AC65" s="540"/>
      <c r="AD65" s="531"/>
      <c r="AE65" s="284"/>
      <c r="AF65" s="5"/>
      <c r="AG65" s="205"/>
      <c r="AH65" s="739"/>
    </row>
    <row r="66" spans="1:40" ht="15.75" hidden="1" customHeight="1" x14ac:dyDescent="0.25">
      <c r="A66" s="360"/>
      <c r="B66" s="361"/>
      <c r="C66" s="361"/>
      <c r="D66" s="361"/>
      <c r="E66" s="361"/>
      <c r="F66" s="361"/>
      <c r="G66" s="65"/>
      <c r="K66" s="360"/>
      <c r="L66" s="361"/>
      <c r="M66" s="361"/>
      <c r="N66" s="361"/>
      <c r="O66" s="361"/>
      <c r="P66" s="361"/>
      <c r="Q66" s="361"/>
      <c r="R66" s="361"/>
      <c r="S66" s="65"/>
      <c r="V66" s="735"/>
      <c r="W66" s="737"/>
      <c r="X66" s="286"/>
      <c r="Y66" s="286"/>
      <c r="Z66" s="286"/>
      <c r="AA66" s="285"/>
      <c r="AB66" s="519"/>
      <c r="AC66" s="540"/>
      <c r="AD66" s="531"/>
      <c r="AE66" s="284"/>
      <c r="AF66" s="5"/>
      <c r="AG66" s="205"/>
      <c r="AH66" s="739"/>
    </row>
    <row r="67" spans="1:40" ht="15.75" hidden="1" customHeight="1" thickBot="1" x14ac:dyDescent="0.3">
      <c r="A67" s="360"/>
      <c r="B67" s="361"/>
      <c r="C67" s="361"/>
      <c r="D67" s="361"/>
      <c r="E67" s="361"/>
      <c r="F67" s="361"/>
      <c r="G67" s="65"/>
      <c r="K67" s="360"/>
      <c r="L67" s="361"/>
      <c r="M67" s="361"/>
      <c r="N67" s="361"/>
      <c r="O67" s="361"/>
      <c r="P67" s="361"/>
      <c r="Q67" s="361"/>
      <c r="R67" s="361"/>
      <c r="S67" s="65"/>
      <c r="V67" s="736"/>
      <c r="W67" s="738"/>
      <c r="X67" s="286"/>
      <c r="Y67" s="286"/>
      <c r="Z67" s="286"/>
      <c r="AA67" s="285"/>
      <c r="AB67" s="519"/>
      <c r="AC67" s="542"/>
      <c r="AD67" s="533"/>
      <c r="AE67" s="481"/>
      <c r="AF67" s="5"/>
      <c r="AG67" s="5"/>
      <c r="AH67" s="717"/>
      <c r="AN67" s="245"/>
    </row>
    <row r="68" spans="1:40" ht="15.75" customHeight="1" thickBot="1" x14ac:dyDescent="0.3">
      <c r="A68" s="372"/>
      <c r="B68" s="373"/>
      <c r="C68" s="373"/>
      <c r="D68" s="373"/>
      <c r="E68" s="373"/>
      <c r="F68" s="373"/>
      <c r="G68" s="263"/>
      <c r="H68" s="14"/>
      <c r="I68" s="14"/>
      <c r="J68" s="14"/>
      <c r="K68" s="372"/>
      <c r="L68" s="373"/>
      <c r="M68" s="373"/>
      <c r="N68" s="373"/>
      <c r="O68" s="373"/>
      <c r="P68" s="373"/>
      <c r="Q68" s="373"/>
      <c r="R68" s="373"/>
      <c r="S68" s="263"/>
      <c r="T68" s="14"/>
      <c r="U68" s="14"/>
      <c r="V68" s="602" t="s">
        <v>133</v>
      </c>
      <c r="W68" s="603"/>
      <c r="X68" s="603"/>
      <c r="Y68" s="603"/>
      <c r="Z68" s="603"/>
      <c r="AA68" s="603"/>
      <c r="AB68" s="603"/>
      <c r="AC68" s="15">
        <f>SUM(AC64:AC67)</f>
        <v>0</v>
      </c>
      <c r="AD68" s="534">
        <v>0</v>
      </c>
      <c r="AE68" s="197"/>
    </row>
    <row r="69" spans="1:40" ht="15.75" hidden="1" customHeight="1" x14ac:dyDescent="0.25">
      <c r="A69" s="358"/>
      <c r="B69" s="359"/>
      <c r="C69" s="359"/>
      <c r="D69" s="359"/>
      <c r="E69" s="359"/>
      <c r="F69" s="359"/>
      <c r="G69" s="65"/>
      <c r="K69" s="360"/>
      <c r="L69" s="361"/>
      <c r="M69" s="361"/>
      <c r="N69" s="361"/>
      <c r="O69" s="361"/>
      <c r="P69" s="361"/>
      <c r="Q69" s="361"/>
      <c r="R69" s="361"/>
      <c r="S69" s="65"/>
      <c r="V69" s="478"/>
      <c r="W69" s="456"/>
      <c r="X69" s="456"/>
      <c r="Y69" s="456"/>
      <c r="Z69" s="456"/>
      <c r="AA69" s="456"/>
      <c r="AB69" s="444"/>
      <c r="AC69" s="538"/>
      <c r="AD69" s="530"/>
      <c r="AE69" s="147"/>
    </row>
    <row r="70" spans="1:40" ht="15.75" hidden="1" customHeight="1" x14ac:dyDescent="0.25">
      <c r="A70" s="358"/>
      <c r="B70" s="359"/>
      <c r="C70" s="359"/>
      <c r="D70" s="359"/>
      <c r="E70" s="359"/>
      <c r="F70" s="359"/>
      <c r="G70" s="65"/>
      <c r="K70" s="360"/>
      <c r="L70" s="361"/>
      <c r="M70" s="361"/>
      <c r="N70" s="361"/>
      <c r="O70" s="361"/>
      <c r="P70" s="361"/>
      <c r="Q70" s="361"/>
      <c r="R70" s="361"/>
      <c r="S70" s="65"/>
      <c r="V70" s="294"/>
      <c r="W70" s="460"/>
      <c r="X70" s="460"/>
      <c r="Y70" s="460"/>
      <c r="Z70" s="460"/>
      <c r="AA70" s="460"/>
      <c r="AB70" s="443"/>
      <c r="AC70" s="487"/>
      <c r="AD70" s="528"/>
      <c r="AE70" s="267"/>
    </row>
    <row r="71" spans="1:40" ht="15.75" hidden="1" customHeight="1" x14ac:dyDescent="0.25">
      <c r="A71" s="358"/>
      <c r="B71" s="359"/>
      <c r="C71" s="359"/>
      <c r="D71" s="359"/>
      <c r="E71" s="359"/>
      <c r="F71" s="359"/>
      <c r="G71" s="65"/>
      <c r="K71" s="360"/>
      <c r="L71" s="361"/>
      <c r="M71" s="361"/>
      <c r="N71" s="361"/>
      <c r="O71" s="361"/>
      <c r="P71" s="361"/>
      <c r="Q71" s="361"/>
      <c r="R71" s="361"/>
      <c r="S71" s="65"/>
      <c r="V71" s="294"/>
      <c r="W71" s="460"/>
      <c r="X71" s="460"/>
      <c r="Y71" s="460"/>
      <c r="Z71" s="460"/>
      <c r="AA71" s="457"/>
      <c r="AB71" s="435"/>
      <c r="AC71" s="537"/>
      <c r="AD71" s="532"/>
      <c r="AE71" s="123"/>
    </row>
    <row r="72" spans="1:40" ht="15.75" customHeight="1" thickBot="1" x14ac:dyDescent="0.3">
      <c r="A72" s="66">
        <v>1</v>
      </c>
      <c r="B72" s="51"/>
      <c r="C72" s="27"/>
      <c r="D72" s="14"/>
      <c r="E72" s="26"/>
      <c r="F72" s="39"/>
      <c r="G72" s="30"/>
      <c r="K72" s="648">
        <v>1</v>
      </c>
      <c r="L72" s="650" t="s">
        <v>102</v>
      </c>
      <c r="M72" s="650"/>
      <c r="N72" s="140"/>
      <c r="O72" s="608"/>
      <c r="P72" s="138"/>
      <c r="Q72" s="23"/>
      <c r="R72" s="214"/>
      <c r="S72" s="60"/>
      <c r="V72" s="731">
        <v>1</v>
      </c>
      <c r="W72" s="338" t="s">
        <v>120</v>
      </c>
      <c r="X72" s="217" t="s">
        <v>164</v>
      </c>
      <c r="Y72" s="217" t="s">
        <v>119</v>
      </c>
      <c r="Z72" s="217" t="s">
        <v>165</v>
      </c>
      <c r="AA72" s="342" t="s">
        <v>128</v>
      </c>
      <c r="AB72" s="34" t="s">
        <v>186</v>
      </c>
      <c r="AC72" s="77">
        <v>19832.060000000001</v>
      </c>
      <c r="AD72" s="535"/>
      <c r="AE72" s="269"/>
    </row>
    <row r="73" spans="1:40" ht="15.75" customHeight="1" thickBot="1" x14ac:dyDescent="0.3">
      <c r="A73" s="175"/>
      <c r="B73" s="176"/>
      <c r="C73" s="70"/>
      <c r="D73" s="14"/>
      <c r="E73" s="14"/>
      <c r="F73" s="39"/>
      <c r="G73" s="53"/>
      <c r="K73" s="727"/>
      <c r="L73" s="728"/>
      <c r="M73" s="728"/>
      <c r="N73" s="68"/>
      <c r="O73" s="729"/>
      <c r="P73" s="41"/>
      <c r="Q73" s="23"/>
      <c r="R73" s="43"/>
      <c r="S73" s="60"/>
      <c r="V73" s="730"/>
      <c r="W73" s="453"/>
      <c r="X73" s="320" t="s">
        <v>166</v>
      </c>
      <c r="Y73" s="320"/>
      <c r="Z73" s="320"/>
      <c r="AA73" s="296"/>
      <c r="AB73" s="436"/>
      <c r="AC73" s="539"/>
      <c r="AD73" s="529"/>
      <c r="AE73" s="268"/>
    </row>
    <row r="74" spans="1:40" ht="15.75" customHeight="1" thickBot="1" x14ac:dyDescent="0.3">
      <c r="A74" s="623" t="s">
        <v>27</v>
      </c>
      <c r="B74" s="624"/>
      <c r="C74" s="624"/>
      <c r="D74" s="624"/>
      <c r="E74" s="624"/>
      <c r="F74" s="625"/>
      <c r="G74" s="53">
        <f>SUM(G72)</f>
        <v>0</v>
      </c>
      <c r="K74" s="673" t="s">
        <v>27</v>
      </c>
      <c r="L74" s="674"/>
      <c r="M74" s="674"/>
      <c r="N74" s="674"/>
      <c r="O74" s="674"/>
      <c r="P74" s="674"/>
      <c r="Q74" s="674"/>
      <c r="R74" s="675"/>
      <c r="S74" s="180">
        <f>SUM(S72)</f>
        <v>0</v>
      </c>
      <c r="U74" s="73"/>
      <c r="V74" s="602" t="s">
        <v>123</v>
      </c>
      <c r="W74" s="603"/>
      <c r="X74" s="603"/>
      <c r="Y74" s="603"/>
      <c r="Z74" s="603"/>
      <c r="AA74" s="611"/>
      <c r="AB74" s="611"/>
      <c r="AC74" s="56">
        <f>SUM(AC72:AC73)</f>
        <v>19832.060000000001</v>
      </c>
      <c r="AD74" s="536">
        <f t="shared" ref="AD74:AE74" si="2">SUM(AD72:AD73)</f>
        <v>0</v>
      </c>
      <c r="AE74" s="56">
        <f t="shared" si="2"/>
        <v>0</v>
      </c>
    </row>
    <row r="75" spans="1:40" ht="15.75" hidden="1" customHeight="1" thickBot="1" x14ac:dyDescent="0.3">
      <c r="A75" s="66">
        <v>1</v>
      </c>
      <c r="B75" s="51"/>
      <c r="C75" s="27"/>
      <c r="D75" s="14"/>
      <c r="E75" s="26"/>
      <c r="F75" s="39"/>
      <c r="G75" s="30"/>
      <c r="K75" s="648">
        <v>1</v>
      </c>
      <c r="L75" s="650" t="s">
        <v>102</v>
      </c>
      <c r="M75" s="650"/>
      <c r="N75" s="140"/>
      <c r="O75" s="608"/>
      <c r="P75" s="138"/>
      <c r="Q75" s="23"/>
      <c r="R75" s="214"/>
      <c r="S75" s="60"/>
      <c r="V75" s="694">
        <v>2</v>
      </c>
      <c r="W75" s="724" t="s">
        <v>125</v>
      </c>
      <c r="X75" s="512"/>
      <c r="Y75" s="217"/>
      <c r="Z75" s="28"/>
      <c r="AA75" s="355"/>
      <c r="AB75" s="552"/>
      <c r="AC75" s="140"/>
      <c r="AD75" s="140"/>
      <c r="AE75" s="63"/>
    </row>
    <row r="76" spans="1:40" ht="15.75" hidden="1" customHeight="1" thickBot="1" x14ac:dyDescent="0.3">
      <c r="A76" s="175"/>
      <c r="B76" s="176"/>
      <c r="C76" s="70"/>
      <c r="D76" s="14"/>
      <c r="E76" s="14"/>
      <c r="F76" s="39"/>
      <c r="G76" s="53"/>
      <c r="K76" s="727"/>
      <c r="L76" s="728"/>
      <c r="M76" s="728"/>
      <c r="N76" s="68"/>
      <c r="O76" s="729"/>
      <c r="P76" s="41"/>
      <c r="Q76" s="23"/>
      <c r="R76" s="43"/>
      <c r="S76" s="60"/>
      <c r="V76" s="730"/>
      <c r="W76" s="633"/>
      <c r="X76" s="215"/>
      <c r="Y76" s="203"/>
      <c r="Z76" s="11"/>
      <c r="AA76" s="315"/>
      <c r="AB76" s="427"/>
      <c r="AC76" s="115"/>
      <c r="AD76" s="115"/>
      <c r="AE76" s="83"/>
    </row>
    <row r="77" spans="1:40" ht="15.75" hidden="1" customHeight="1" thickBot="1" x14ac:dyDescent="0.3">
      <c r="A77" s="175"/>
      <c r="B77" s="176"/>
      <c r="C77" s="70"/>
      <c r="D77" s="14"/>
      <c r="E77" s="14"/>
      <c r="F77" s="39"/>
      <c r="G77" s="53"/>
      <c r="K77" s="727"/>
      <c r="L77" s="728"/>
      <c r="M77" s="728"/>
      <c r="N77" s="68"/>
      <c r="O77" s="729"/>
      <c r="P77" s="41"/>
      <c r="Q77" s="23"/>
      <c r="R77" s="43"/>
      <c r="S77" s="60"/>
      <c r="V77" s="294"/>
      <c r="W77" s="633"/>
      <c r="X77" s="215"/>
      <c r="Y77" s="217"/>
      <c r="Z77" s="28"/>
      <c r="AA77" s="318"/>
      <c r="AB77" s="549"/>
      <c r="AC77" s="84"/>
      <c r="AD77" s="84"/>
      <c r="AE77" s="147"/>
    </row>
    <row r="78" spans="1:40" ht="15.75" hidden="1" customHeight="1" thickBot="1" x14ac:dyDescent="0.3">
      <c r="A78" s="175"/>
      <c r="B78" s="176"/>
      <c r="C78" s="70"/>
      <c r="D78" s="14"/>
      <c r="E78" s="14"/>
      <c r="F78" s="39"/>
      <c r="G78" s="53"/>
      <c r="K78" s="727"/>
      <c r="L78" s="728"/>
      <c r="M78" s="728"/>
      <c r="N78" s="68"/>
      <c r="O78" s="729"/>
      <c r="P78" s="41"/>
      <c r="Q78" s="23"/>
      <c r="R78" s="43"/>
      <c r="S78" s="60"/>
      <c r="V78" s="294"/>
      <c r="W78" s="633"/>
      <c r="X78" s="219"/>
      <c r="Y78" s="320"/>
      <c r="Z78" s="10"/>
      <c r="AA78" s="499"/>
      <c r="AB78" s="435"/>
      <c r="AC78" s="537"/>
      <c r="AD78" s="537"/>
      <c r="AE78" s="267"/>
    </row>
    <row r="79" spans="1:40" ht="15.75" hidden="1" customHeight="1" thickBot="1" x14ac:dyDescent="0.3">
      <c r="A79" s="175"/>
      <c r="B79" s="176"/>
      <c r="C79" s="70"/>
      <c r="D79" s="14"/>
      <c r="E79" s="14"/>
      <c r="F79" s="39"/>
      <c r="G79" s="53"/>
      <c r="K79" s="727"/>
      <c r="L79" s="728"/>
      <c r="M79" s="728"/>
      <c r="N79" s="68"/>
      <c r="O79" s="729"/>
      <c r="P79" s="41"/>
      <c r="Q79" s="23"/>
      <c r="R79" s="43"/>
      <c r="S79" s="60"/>
      <c r="V79" s="500"/>
      <c r="W79" s="633"/>
      <c r="X79" s="215"/>
      <c r="Y79" s="217"/>
      <c r="Z79" s="28"/>
      <c r="AA79" s="215"/>
      <c r="AB79" s="520"/>
      <c r="AC79" s="215"/>
      <c r="AD79" s="215"/>
      <c r="AE79" s="267"/>
    </row>
    <row r="80" spans="1:40" ht="15.75" hidden="1" customHeight="1" thickBot="1" x14ac:dyDescent="0.3">
      <c r="A80" s="175"/>
      <c r="B80" s="176"/>
      <c r="C80" s="70"/>
      <c r="D80" s="14"/>
      <c r="E80" s="14"/>
      <c r="F80" s="39"/>
      <c r="G80" s="53"/>
      <c r="K80" s="649"/>
      <c r="L80" s="651"/>
      <c r="M80" s="651"/>
      <c r="N80" s="84"/>
      <c r="O80" s="609"/>
      <c r="P80" s="70"/>
      <c r="Q80" s="14"/>
      <c r="R80" s="39"/>
      <c r="S80" s="53"/>
      <c r="V80" s="482"/>
      <c r="W80" s="607"/>
      <c r="X80" s="203"/>
      <c r="Y80" s="203"/>
      <c r="Z80" s="11"/>
      <c r="AA80" s="501"/>
      <c r="AB80" s="443"/>
      <c r="AC80" s="487"/>
      <c r="AD80" s="487"/>
      <c r="AE80" s="267"/>
    </row>
    <row r="81" spans="1:31" ht="15.75" customHeight="1" thickBot="1" x14ac:dyDescent="0.3">
      <c r="A81" s="623" t="s">
        <v>27</v>
      </c>
      <c r="B81" s="624"/>
      <c r="C81" s="624"/>
      <c r="D81" s="624"/>
      <c r="E81" s="624"/>
      <c r="F81" s="625"/>
      <c r="G81" s="53">
        <f>SUM(G75)</f>
        <v>0</v>
      </c>
      <c r="K81" s="673" t="s">
        <v>27</v>
      </c>
      <c r="L81" s="674"/>
      <c r="M81" s="674"/>
      <c r="N81" s="674"/>
      <c r="O81" s="674"/>
      <c r="P81" s="674"/>
      <c r="Q81" s="674"/>
      <c r="R81" s="675"/>
      <c r="S81" s="180">
        <f>SUM(S75)</f>
        <v>0</v>
      </c>
      <c r="U81" s="73"/>
      <c r="V81" s="602" t="s">
        <v>126</v>
      </c>
      <c r="W81" s="603"/>
      <c r="X81" s="611"/>
      <c r="Y81" s="611"/>
      <c r="Z81" s="611"/>
      <c r="AA81" s="611"/>
      <c r="AB81" s="611"/>
      <c r="AC81" s="56">
        <f>SUM(AC75:AC80)</f>
        <v>0</v>
      </c>
      <c r="AD81" s="56">
        <f>SUM(AD75:AD80)</f>
        <v>0</v>
      </c>
      <c r="AE81" s="15">
        <f t="shared" ref="AE81" si="3">SUM(AE75:AE80)</f>
        <v>0</v>
      </c>
    </row>
    <row r="82" spans="1:31" ht="15.75" hidden="1" customHeight="1" x14ac:dyDescent="0.25">
      <c r="A82" s="67">
        <v>1</v>
      </c>
      <c r="B82" s="54" t="s">
        <v>34</v>
      </c>
      <c r="C82" s="25" t="s">
        <v>33</v>
      </c>
      <c r="D82" s="20" t="s">
        <v>54</v>
      </c>
      <c r="E82" s="26" t="s">
        <v>11</v>
      </c>
      <c r="F82" s="343" t="s">
        <v>55</v>
      </c>
      <c r="G82" s="117">
        <v>17988.73</v>
      </c>
      <c r="K82" s="626">
        <v>1</v>
      </c>
      <c r="L82" s="629" t="s">
        <v>68</v>
      </c>
      <c r="M82" s="632" t="s">
        <v>107</v>
      </c>
      <c r="N82" s="25" t="s">
        <v>33</v>
      </c>
      <c r="O82" s="634" t="s">
        <v>103</v>
      </c>
      <c r="P82" s="41" t="s">
        <v>45</v>
      </c>
      <c r="Q82" s="21" t="s">
        <v>11</v>
      </c>
      <c r="R82" s="343" t="s">
        <v>106</v>
      </c>
      <c r="S82" s="31">
        <v>76384.22</v>
      </c>
      <c r="V82" s="605">
        <v>1</v>
      </c>
      <c r="W82" s="724" t="s">
        <v>130</v>
      </c>
      <c r="X82" s="215"/>
      <c r="Y82" s="217"/>
      <c r="Z82" s="217"/>
      <c r="AA82" s="249"/>
      <c r="AB82" s="350"/>
      <c r="AC82" s="488"/>
      <c r="AD82" s="488"/>
      <c r="AE82" s="40"/>
    </row>
    <row r="83" spans="1:31" ht="15.75" hidden="1" customHeight="1" x14ac:dyDescent="0.25">
      <c r="A83" s="222"/>
      <c r="B83" s="80"/>
      <c r="C83" s="23"/>
      <c r="D83" s="20"/>
      <c r="E83" s="23"/>
      <c r="F83" s="343"/>
      <c r="G83" s="119"/>
      <c r="K83" s="718"/>
      <c r="L83" s="719"/>
      <c r="M83" s="720"/>
      <c r="N83" s="23"/>
      <c r="O83" s="635"/>
      <c r="P83" s="41"/>
      <c r="Q83" s="6"/>
      <c r="R83" s="223"/>
      <c r="S83" s="204"/>
      <c r="V83" s="613"/>
      <c r="W83" s="633"/>
      <c r="X83" s="219"/>
      <c r="Y83" s="320"/>
      <c r="Z83" s="320"/>
      <c r="AA83" s="249"/>
      <c r="AB83" s="350"/>
      <c r="AC83" s="487"/>
      <c r="AD83" s="487"/>
      <c r="AE83" s="267"/>
    </row>
    <row r="84" spans="1:31" ht="15.75" hidden="1" customHeight="1" x14ac:dyDescent="0.25">
      <c r="A84" s="222"/>
      <c r="B84" s="80"/>
      <c r="C84" s="23"/>
      <c r="D84" s="251"/>
      <c r="E84" s="23"/>
      <c r="F84" s="343"/>
      <c r="G84" s="119"/>
      <c r="K84" s="366"/>
      <c r="L84" s="367"/>
      <c r="M84" s="368"/>
      <c r="N84" s="23"/>
      <c r="O84" s="362"/>
      <c r="P84" s="252"/>
      <c r="Q84" s="6"/>
      <c r="R84" s="223"/>
      <c r="S84" s="204"/>
      <c r="V84" s="613"/>
      <c r="W84" s="725"/>
      <c r="X84" s="460"/>
      <c r="Y84" s="460"/>
      <c r="Z84" s="460"/>
      <c r="AA84" s="249"/>
      <c r="AB84" s="350"/>
      <c r="AC84" s="487"/>
      <c r="AD84" s="487"/>
      <c r="AE84" s="267"/>
    </row>
    <row r="85" spans="1:31" ht="15.75" hidden="1" customHeight="1" x14ac:dyDescent="0.25">
      <c r="A85" s="222"/>
      <c r="B85" s="80"/>
      <c r="C85" s="23"/>
      <c r="D85" s="251"/>
      <c r="E85" s="23"/>
      <c r="F85" s="343"/>
      <c r="G85" s="119"/>
      <c r="K85" s="366"/>
      <c r="L85" s="367"/>
      <c r="M85" s="368"/>
      <c r="N85" s="23"/>
      <c r="O85" s="362"/>
      <c r="P85" s="252"/>
      <c r="Q85" s="6"/>
      <c r="R85" s="223"/>
      <c r="S85" s="204"/>
      <c r="V85" s="606"/>
      <c r="W85" s="726"/>
      <c r="X85" s="460"/>
      <c r="Y85" s="460"/>
      <c r="Z85" s="460"/>
      <c r="AA85" s="250"/>
      <c r="AB85" s="436"/>
      <c r="AC85" s="539"/>
      <c r="AD85" s="539"/>
      <c r="AE85" s="267"/>
    </row>
    <row r="86" spans="1:31" ht="15.75" hidden="1" customHeight="1" x14ac:dyDescent="0.25">
      <c r="A86" s="67">
        <v>1</v>
      </c>
      <c r="B86" s="54" t="s">
        <v>34</v>
      </c>
      <c r="C86" s="25" t="s">
        <v>33</v>
      </c>
      <c r="D86" s="20" t="s">
        <v>54</v>
      </c>
      <c r="E86" s="26" t="s">
        <v>11</v>
      </c>
      <c r="F86" s="343" t="s">
        <v>55</v>
      </c>
      <c r="G86" s="117">
        <v>17988.73</v>
      </c>
      <c r="K86" s="626">
        <v>1</v>
      </c>
      <c r="L86" s="629" t="s">
        <v>68</v>
      </c>
      <c r="M86" s="632" t="s">
        <v>107</v>
      </c>
      <c r="N86" s="25" t="s">
        <v>33</v>
      </c>
      <c r="O86" s="634" t="s">
        <v>103</v>
      </c>
      <c r="P86" s="41" t="s">
        <v>45</v>
      </c>
      <c r="Q86" s="21" t="s">
        <v>11</v>
      </c>
      <c r="R86" s="343" t="s">
        <v>106</v>
      </c>
      <c r="S86" s="31">
        <v>76384.22</v>
      </c>
      <c r="V86" s="696">
        <v>1</v>
      </c>
      <c r="W86" s="460"/>
      <c r="X86" s="460"/>
      <c r="Y86" s="723"/>
      <c r="Z86" s="460"/>
      <c r="AA86" s="460"/>
      <c r="AB86" s="443"/>
      <c r="AC86" s="487"/>
      <c r="AD86" s="487"/>
      <c r="AE86" s="267"/>
    </row>
    <row r="87" spans="1:31" ht="15.75" hidden="1" customHeight="1" x14ac:dyDescent="0.25">
      <c r="A87" s="222"/>
      <c r="B87" s="80"/>
      <c r="C87" s="23"/>
      <c r="D87" s="20"/>
      <c r="E87" s="23"/>
      <c r="F87" s="343"/>
      <c r="G87" s="119"/>
      <c r="K87" s="718"/>
      <c r="L87" s="719"/>
      <c r="M87" s="720"/>
      <c r="N87" s="23"/>
      <c r="O87" s="635"/>
      <c r="P87" s="41"/>
      <c r="Q87" s="6"/>
      <c r="R87" s="223"/>
      <c r="S87" s="204"/>
      <c r="V87" s="696"/>
      <c r="W87" s="460"/>
      <c r="X87" s="460"/>
      <c r="Y87" s="723"/>
      <c r="Z87" s="460"/>
      <c r="AA87" s="460"/>
      <c r="AB87" s="443"/>
      <c r="AC87" s="487"/>
      <c r="AD87" s="487"/>
      <c r="AE87" s="267"/>
    </row>
    <row r="88" spans="1:31" ht="15.75" hidden="1" customHeight="1" x14ac:dyDescent="0.25">
      <c r="A88" s="222"/>
      <c r="B88" s="80"/>
      <c r="C88" s="23"/>
      <c r="D88" s="20"/>
      <c r="E88" s="23"/>
      <c r="F88" s="343"/>
      <c r="G88" s="119"/>
      <c r="K88" s="718"/>
      <c r="L88" s="719"/>
      <c r="M88" s="720"/>
      <c r="N88" s="23"/>
      <c r="O88" s="635"/>
      <c r="P88" s="41"/>
      <c r="Q88" s="6"/>
      <c r="R88" s="223"/>
      <c r="S88" s="204"/>
      <c r="V88" s="696"/>
      <c r="W88" s="460"/>
      <c r="X88" s="460"/>
      <c r="Y88" s="723"/>
      <c r="Z88" s="460"/>
      <c r="AA88" s="460"/>
      <c r="AB88" s="443"/>
      <c r="AC88" s="487"/>
      <c r="AD88" s="487"/>
      <c r="AE88" s="267"/>
    </row>
    <row r="89" spans="1:31" ht="15.75" hidden="1" customHeight="1" x14ac:dyDescent="0.25">
      <c r="A89" s="222"/>
      <c r="B89" s="80"/>
      <c r="C89" s="23"/>
      <c r="D89" s="20"/>
      <c r="E89" s="23"/>
      <c r="F89" s="343"/>
      <c r="G89" s="119"/>
      <c r="K89" s="718"/>
      <c r="L89" s="719"/>
      <c r="M89" s="720"/>
      <c r="N89" s="23"/>
      <c r="O89" s="635"/>
      <c r="P89" s="41"/>
      <c r="Q89" s="6"/>
      <c r="R89" s="223"/>
      <c r="S89" s="204"/>
      <c r="V89" s="696"/>
      <c r="W89" s="460"/>
      <c r="X89" s="460"/>
      <c r="Y89" s="723"/>
      <c r="Z89" s="460"/>
      <c r="AA89" s="460"/>
      <c r="AB89" s="443"/>
      <c r="AC89" s="487"/>
      <c r="AD89" s="487"/>
      <c r="AE89" s="267"/>
    </row>
    <row r="90" spans="1:31" ht="15.75" hidden="1" customHeight="1" x14ac:dyDescent="0.25">
      <c r="A90" s="222"/>
      <c r="B90" s="80"/>
      <c r="C90" s="23"/>
      <c r="D90" s="20"/>
      <c r="E90" s="23"/>
      <c r="F90" s="343"/>
      <c r="G90" s="119"/>
      <c r="K90" s="718"/>
      <c r="L90" s="719"/>
      <c r="M90" s="720"/>
      <c r="N90" s="23"/>
      <c r="O90" s="635"/>
      <c r="P90" s="41"/>
      <c r="Q90" s="6"/>
      <c r="R90" s="223"/>
      <c r="S90" s="204"/>
      <c r="V90" s="696"/>
      <c r="W90" s="460"/>
      <c r="X90" s="460"/>
      <c r="Y90" s="723"/>
      <c r="Z90" s="460"/>
      <c r="AA90" s="460"/>
      <c r="AB90" s="443"/>
      <c r="AC90" s="487"/>
      <c r="AD90" s="487"/>
      <c r="AE90" s="267"/>
    </row>
    <row r="91" spans="1:31" ht="15.75" hidden="1" customHeight="1" x14ac:dyDescent="0.25">
      <c r="A91" s="222"/>
      <c r="B91" s="80"/>
      <c r="C91" s="23"/>
      <c r="D91" s="20"/>
      <c r="E91" s="23"/>
      <c r="F91" s="343"/>
      <c r="G91" s="119"/>
      <c r="K91" s="718"/>
      <c r="L91" s="719"/>
      <c r="M91" s="720"/>
      <c r="N91" s="23"/>
      <c r="O91" s="635"/>
      <c r="P91" s="41"/>
      <c r="Q91" s="6"/>
      <c r="R91" s="223"/>
      <c r="S91" s="204"/>
      <c r="V91" s="696"/>
      <c r="W91" s="460"/>
      <c r="X91" s="460"/>
      <c r="Y91" s="723"/>
      <c r="Z91" s="460"/>
      <c r="AA91" s="460"/>
      <c r="AB91" s="443"/>
      <c r="AC91" s="487"/>
      <c r="AD91" s="487"/>
      <c r="AE91" s="267"/>
    </row>
    <row r="92" spans="1:31" ht="15.75" hidden="1" customHeight="1" x14ac:dyDescent="0.25">
      <c r="A92" s="222"/>
      <c r="B92" s="80"/>
      <c r="C92" s="23"/>
      <c r="D92" s="20"/>
      <c r="E92" s="23"/>
      <c r="F92" s="343"/>
      <c r="G92" s="119"/>
      <c r="K92" s="718"/>
      <c r="L92" s="719"/>
      <c r="M92" s="720"/>
      <c r="N92" s="23"/>
      <c r="O92" s="635"/>
      <c r="P92" s="41"/>
      <c r="Q92" s="6"/>
      <c r="R92" s="223"/>
      <c r="S92" s="204"/>
      <c r="V92" s="696"/>
      <c r="W92" s="460"/>
      <c r="X92" s="460"/>
      <c r="Y92" s="723"/>
      <c r="Z92" s="460"/>
      <c r="AA92" s="460"/>
      <c r="AB92" s="443"/>
      <c r="AC92" s="487"/>
      <c r="AD92" s="487"/>
      <c r="AE92" s="267"/>
    </row>
    <row r="93" spans="1:31" ht="15.75" hidden="1" customHeight="1" x14ac:dyDescent="0.25">
      <c r="A93" s="120">
        <v>2</v>
      </c>
      <c r="B93" s="80" t="s">
        <v>39</v>
      </c>
      <c r="C93" s="23" t="s">
        <v>28</v>
      </c>
      <c r="D93" s="118" t="s">
        <v>56</v>
      </c>
      <c r="E93" s="23" t="s">
        <v>11</v>
      </c>
      <c r="F93" s="214" t="s">
        <v>57</v>
      </c>
      <c r="G93" s="119">
        <v>89650.86</v>
      </c>
      <c r="K93" s="718"/>
      <c r="L93" s="719"/>
      <c r="M93" s="720"/>
      <c r="N93" s="23" t="s">
        <v>28</v>
      </c>
      <c r="O93" s="635"/>
      <c r="P93" s="118"/>
      <c r="Q93" s="369"/>
      <c r="R93" s="34"/>
      <c r="S93" s="267"/>
      <c r="V93" s="696"/>
      <c r="W93" s="460"/>
      <c r="X93" s="460"/>
      <c r="Y93" s="723"/>
      <c r="Z93" s="460"/>
      <c r="AA93" s="460"/>
      <c r="AB93" s="443"/>
      <c r="AC93" s="487"/>
      <c r="AD93" s="487"/>
      <c r="AE93" s="267"/>
    </row>
    <row r="94" spans="1:31" ht="15.75" hidden="1" customHeight="1" x14ac:dyDescent="0.25">
      <c r="A94" s="67">
        <v>1</v>
      </c>
      <c r="B94" s="54" t="s">
        <v>34</v>
      </c>
      <c r="C94" s="25" t="s">
        <v>33</v>
      </c>
      <c r="D94" s="20" t="s">
        <v>54</v>
      </c>
      <c r="E94" s="26" t="s">
        <v>11</v>
      </c>
      <c r="F94" s="343" t="s">
        <v>55</v>
      </c>
      <c r="G94" s="117">
        <v>17988.73</v>
      </c>
      <c r="K94" s="626">
        <v>1</v>
      </c>
      <c r="L94" s="629" t="s">
        <v>68</v>
      </c>
      <c r="M94" s="632" t="s">
        <v>107</v>
      </c>
      <c r="N94" s="25" t="s">
        <v>33</v>
      </c>
      <c r="O94" s="634" t="s">
        <v>103</v>
      </c>
      <c r="P94" s="41" t="s">
        <v>45</v>
      </c>
      <c r="Q94" s="21" t="s">
        <v>11</v>
      </c>
      <c r="R94" s="343" t="s">
        <v>106</v>
      </c>
      <c r="S94" s="31">
        <v>76384.22</v>
      </c>
      <c r="V94" s="696"/>
      <c r="W94" s="460"/>
      <c r="X94" s="460"/>
      <c r="Y94" s="460"/>
      <c r="Z94" s="460"/>
      <c r="AA94" s="460"/>
      <c r="AB94" s="443"/>
      <c r="AC94" s="487"/>
      <c r="AD94" s="487"/>
      <c r="AE94" s="267"/>
    </row>
    <row r="95" spans="1:31" ht="15.75" hidden="1" customHeight="1" x14ac:dyDescent="0.25">
      <c r="A95" s="222"/>
      <c r="B95" s="80"/>
      <c r="C95" s="23"/>
      <c r="D95" s="20"/>
      <c r="E95" s="23"/>
      <c r="F95" s="343"/>
      <c r="G95" s="119"/>
      <c r="K95" s="718"/>
      <c r="L95" s="719"/>
      <c r="M95" s="720"/>
      <c r="N95" s="23"/>
      <c r="O95" s="635"/>
      <c r="P95" s="41"/>
      <c r="Q95" s="6"/>
      <c r="R95" s="223"/>
      <c r="S95" s="204"/>
      <c r="V95" s="696"/>
      <c r="W95" s="460"/>
      <c r="X95" s="460"/>
      <c r="Y95" s="460"/>
      <c r="Z95" s="460"/>
      <c r="AA95" s="460"/>
      <c r="AB95" s="443"/>
      <c r="AC95" s="487"/>
      <c r="AD95" s="487"/>
      <c r="AE95" s="267"/>
    </row>
    <row r="96" spans="1:31" ht="15.75" hidden="1" customHeight="1" x14ac:dyDescent="0.25">
      <c r="A96" s="120">
        <v>2</v>
      </c>
      <c r="B96" s="80" t="s">
        <v>39</v>
      </c>
      <c r="C96" s="23" t="s">
        <v>28</v>
      </c>
      <c r="D96" s="118" t="s">
        <v>56</v>
      </c>
      <c r="E96" s="23" t="s">
        <v>11</v>
      </c>
      <c r="F96" s="214" t="s">
        <v>57</v>
      </c>
      <c r="G96" s="119">
        <v>89650.86</v>
      </c>
      <c r="K96" s="718"/>
      <c r="L96" s="719"/>
      <c r="M96" s="720"/>
      <c r="N96" s="23" t="s">
        <v>28</v>
      </c>
      <c r="O96" s="635"/>
      <c r="P96" s="118"/>
      <c r="Q96" s="369"/>
      <c r="R96" s="34"/>
      <c r="S96" s="267"/>
      <c r="V96" s="721"/>
      <c r="W96" s="457"/>
      <c r="X96" s="457"/>
      <c r="Y96" s="457"/>
      <c r="Z96" s="457"/>
      <c r="AA96" s="457"/>
      <c r="AB96" s="435"/>
      <c r="AC96" s="537"/>
      <c r="AD96" s="537"/>
      <c r="AE96" s="267"/>
    </row>
    <row r="97" spans="1:31" ht="15.75" customHeight="1" thickBot="1" x14ac:dyDescent="0.3">
      <c r="A97" s="698" t="s">
        <v>29</v>
      </c>
      <c r="B97" s="699"/>
      <c r="C97" s="699"/>
      <c r="D97" s="699"/>
      <c r="E97" s="699"/>
      <c r="F97" s="700"/>
      <c r="G97" s="127" t="e">
        <f>G94+G96+#REF!</f>
        <v>#REF!</v>
      </c>
      <c r="K97" s="636" t="s">
        <v>46</v>
      </c>
      <c r="L97" s="637"/>
      <c r="M97" s="637"/>
      <c r="N97" s="637"/>
      <c r="O97" s="637"/>
      <c r="P97" s="637"/>
      <c r="Q97" s="637"/>
      <c r="R97" s="638"/>
      <c r="S97" s="196" t="e">
        <f>S94+S96+#REF!</f>
        <v>#REF!</v>
      </c>
      <c r="V97" s="602" t="s">
        <v>129</v>
      </c>
      <c r="W97" s="603"/>
      <c r="X97" s="603"/>
      <c r="Y97" s="603"/>
      <c r="Z97" s="603"/>
      <c r="AA97" s="603"/>
      <c r="AB97" s="603"/>
      <c r="AC97" s="15">
        <f>SUM(AC82:AC96)</f>
        <v>0</v>
      </c>
      <c r="AD97" s="15">
        <f>SUM(AD82:AD96)</f>
        <v>0</v>
      </c>
      <c r="AE97" s="483"/>
    </row>
    <row r="98" spans="1:31" ht="15.75" hidden="1" customHeight="1" x14ac:dyDescent="0.25">
      <c r="A98" s="370"/>
      <c r="B98" s="371"/>
      <c r="C98" s="371"/>
      <c r="D98" s="371"/>
      <c r="E98" s="371"/>
      <c r="F98" s="371"/>
      <c r="G98" s="127"/>
      <c r="K98" s="360"/>
      <c r="L98" s="361"/>
      <c r="M98" s="361"/>
      <c r="N98" s="361"/>
      <c r="O98" s="361"/>
      <c r="P98" s="361"/>
      <c r="Q98" s="361"/>
      <c r="R98" s="361"/>
      <c r="S98" s="181"/>
      <c r="V98" s="287"/>
      <c r="W98" s="288"/>
      <c r="X98" s="288"/>
      <c r="Y98" s="288"/>
      <c r="Z98" s="288"/>
      <c r="AA98" s="288"/>
      <c r="AB98" s="521"/>
      <c r="AC98" s="542"/>
      <c r="AD98" s="542"/>
      <c r="AE98" s="481"/>
    </row>
    <row r="99" spans="1:31" ht="15.75" customHeight="1" thickBot="1" x14ac:dyDescent="0.3">
      <c r="A99" s="414"/>
      <c r="B99" s="415"/>
      <c r="C99" s="415"/>
      <c r="D99" s="415"/>
      <c r="E99" s="415"/>
      <c r="F99" s="415"/>
      <c r="G99" s="127"/>
      <c r="K99" s="416"/>
      <c r="L99" s="417"/>
      <c r="M99" s="417"/>
      <c r="N99" s="417"/>
      <c r="O99" s="417"/>
      <c r="P99" s="417"/>
      <c r="Q99" s="417"/>
      <c r="R99" s="417"/>
      <c r="S99" s="181"/>
      <c r="V99" s="722">
        <v>1</v>
      </c>
      <c r="W99" s="689" t="s">
        <v>109</v>
      </c>
      <c r="X99" s="217" t="s">
        <v>170</v>
      </c>
      <c r="Y99" s="217" t="s">
        <v>144</v>
      </c>
      <c r="Z99" s="28" t="s">
        <v>187</v>
      </c>
      <c r="AA99" s="355" t="s">
        <v>11</v>
      </c>
      <c r="AB99" s="44" t="s">
        <v>189</v>
      </c>
      <c r="AC99" s="140">
        <v>30000</v>
      </c>
      <c r="AD99" s="41"/>
      <c r="AE99" s="472"/>
    </row>
    <row r="100" spans="1:31" ht="15.75" customHeight="1" thickBot="1" x14ac:dyDescent="0.3">
      <c r="A100" s="414"/>
      <c r="B100" s="415"/>
      <c r="C100" s="415"/>
      <c r="D100" s="415"/>
      <c r="E100" s="415"/>
      <c r="F100" s="415"/>
      <c r="G100" s="127"/>
      <c r="K100" s="416"/>
      <c r="L100" s="417"/>
      <c r="M100" s="417"/>
      <c r="N100" s="417"/>
      <c r="O100" s="417"/>
      <c r="P100" s="417"/>
      <c r="Q100" s="417"/>
      <c r="R100" s="417"/>
      <c r="S100" s="181"/>
      <c r="V100" s="614"/>
      <c r="W100" s="690"/>
      <c r="X100" s="203" t="s">
        <v>188</v>
      </c>
      <c r="Y100" s="203"/>
      <c r="Z100" s="11"/>
      <c r="AA100" s="318"/>
      <c r="AB100" s="437"/>
      <c r="AC100" s="298"/>
      <c r="AD100" s="298"/>
      <c r="AE100" s="347"/>
    </row>
    <row r="101" spans="1:31" ht="15.75" customHeight="1" thickBot="1" x14ac:dyDescent="0.3">
      <c r="A101" s="370"/>
      <c r="B101" s="371"/>
      <c r="C101" s="371"/>
      <c r="D101" s="371"/>
      <c r="E101" s="371"/>
      <c r="F101" s="371"/>
      <c r="G101" s="299"/>
      <c r="H101" s="237"/>
      <c r="I101" s="237"/>
      <c r="J101" s="237"/>
      <c r="K101" s="360"/>
      <c r="L101" s="361"/>
      <c r="M101" s="361"/>
      <c r="N101" s="361"/>
      <c r="O101" s="361"/>
      <c r="P101" s="361"/>
      <c r="Q101" s="361"/>
      <c r="R101" s="361"/>
      <c r="S101" s="300"/>
      <c r="T101" s="237"/>
      <c r="U101" s="237"/>
      <c r="V101" s="691">
        <v>2</v>
      </c>
      <c r="W101" s="702" t="s">
        <v>109</v>
      </c>
      <c r="X101" s="217" t="s">
        <v>164</v>
      </c>
      <c r="Y101" s="217" t="s">
        <v>151</v>
      </c>
      <c r="Z101" s="28" t="s">
        <v>190</v>
      </c>
      <c r="AA101" s="355" t="s">
        <v>11</v>
      </c>
      <c r="AB101" s="44" t="s">
        <v>192</v>
      </c>
      <c r="AC101" s="140">
        <v>97543.08</v>
      </c>
      <c r="AD101" s="41"/>
      <c r="AE101" s="473"/>
    </row>
    <row r="102" spans="1:31" ht="15.75" customHeight="1" thickBot="1" x14ac:dyDescent="0.3">
      <c r="A102" s="370"/>
      <c r="B102" s="371"/>
      <c r="C102" s="371"/>
      <c r="D102" s="371"/>
      <c r="E102" s="371"/>
      <c r="F102" s="371"/>
      <c r="G102" s="299"/>
      <c r="H102" s="237"/>
      <c r="I102" s="237"/>
      <c r="J102" s="237"/>
      <c r="K102" s="360"/>
      <c r="L102" s="361"/>
      <c r="M102" s="361"/>
      <c r="N102" s="361"/>
      <c r="O102" s="361"/>
      <c r="P102" s="361"/>
      <c r="Q102" s="361"/>
      <c r="R102" s="361"/>
      <c r="S102" s="300"/>
      <c r="T102" s="237"/>
      <c r="U102" s="237"/>
      <c r="V102" s="701"/>
      <c r="W102" s="703"/>
      <c r="X102" s="203" t="s">
        <v>191</v>
      </c>
      <c r="Y102" s="203"/>
      <c r="Z102" s="11"/>
      <c r="AA102" s="224"/>
      <c r="AB102" s="43"/>
      <c r="AC102" s="41"/>
      <c r="AD102" s="41"/>
      <c r="AE102" s="474"/>
    </row>
    <row r="103" spans="1:31" ht="15.75" hidden="1" customHeight="1" thickBot="1" x14ac:dyDescent="0.3">
      <c r="A103" s="370"/>
      <c r="B103" s="371"/>
      <c r="C103" s="371"/>
      <c r="D103" s="371"/>
      <c r="E103" s="371"/>
      <c r="F103" s="371"/>
      <c r="G103" s="299"/>
      <c r="H103" s="237"/>
      <c r="I103" s="237"/>
      <c r="J103" s="237"/>
      <c r="K103" s="360"/>
      <c r="L103" s="361"/>
      <c r="M103" s="361"/>
      <c r="N103" s="361"/>
      <c r="O103" s="361"/>
      <c r="P103" s="361"/>
      <c r="Q103" s="361"/>
      <c r="R103" s="361"/>
      <c r="S103" s="300"/>
      <c r="T103" s="237"/>
      <c r="U103" s="237"/>
      <c r="V103" s="692"/>
      <c r="W103" s="704"/>
      <c r="X103" s="348"/>
      <c r="Y103" s="348"/>
      <c r="Z103" s="348"/>
      <c r="AA103" s="6"/>
      <c r="AB103" s="516"/>
      <c r="AC103" s="221"/>
      <c r="AD103" s="221"/>
      <c r="AE103" s="204"/>
    </row>
    <row r="104" spans="1:31" ht="15.75" customHeight="1" x14ac:dyDescent="0.25">
      <c r="A104" s="363">
        <v>1</v>
      </c>
      <c r="B104" s="129" t="s">
        <v>39</v>
      </c>
      <c r="C104" s="301" t="s">
        <v>58</v>
      </c>
      <c r="D104" s="301" t="s">
        <v>59</v>
      </c>
      <c r="E104" s="301" t="s">
        <v>11</v>
      </c>
      <c r="F104" s="302" t="s">
        <v>61</v>
      </c>
      <c r="G104" s="303">
        <v>291641.86</v>
      </c>
      <c r="H104" s="237"/>
      <c r="I104" s="237"/>
      <c r="J104" s="237"/>
      <c r="K104" s="654">
        <v>1</v>
      </c>
      <c r="L104" s="705" t="s">
        <v>109</v>
      </c>
      <c r="M104" s="304"/>
      <c r="N104" s="301"/>
      <c r="O104" s="301"/>
      <c r="P104" s="301"/>
      <c r="Q104" s="301"/>
      <c r="R104" s="301"/>
      <c r="S104" s="305"/>
      <c r="T104" s="237"/>
      <c r="U104" s="237"/>
      <c r="V104" s="691">
        <v>3</v>
      </c>
      <c r="W104" s="702" t="s">
        <v>109</v>
      </c>
      <c r="X104" s="215" t="s">
        <v>170</v>
      </c>
      <c r="Y104" s="217" t="s">
        <v>147</v>
      </c>
      <c r="Z104" s="28" t="s">
        <v>193</v>
      </c>
      <c r="AA104" s="355" t="s">
        <v>11</v>
      </c>
      <c r="AB104" s="44" t="s">
        <v>195</v>
      </c>
      <c r="AC104" s="140">
        <v>30913.61</v>
      </c>
      <c r="AD104" s="215"/>
      <c r="AE104" s="472"/>
    </row>
    <row r="105" spans="1:31" ht="15.75" customHeight="1" thickBot="1" x14ac:dyDescent="0.3">
      <c r="A105" s="130"/>
      <c r="B105" s="306" t="s">
        <v>60</v>
      </c>
      <c r="C105" s="306"/>
      <c r="D105" s="306"/>
      <c r="E105" s="306" t="s">
        <v>11</v>
      </c>
      <c r="F105" s="307" t="s">
        <v>62</v>
      </c>
      <c r="G105" s="308">
        <v>144718.13</v>
      </c>
      <c r="H105" s="237"/>
      <c r="I105" s="237"/>
      <c r="J105" s="237"/>
      <c r="K105" s="655"/>
      <c r="L105" s="706"/>
      <c r="M105" s="306"/>
      <c r="N105" s="306"/>
      <c r="O105" s="306"/>
      <c r="P105" s="306"/>
      <c r="Q105" s="306"/>
      <c r="R105" s="306"/>
      <c r="S105" s="309"/>
      <c r="T105" s="237"/>
      <c r="U105" s="237"/>
      <c r="V105" s="692"/>
      <c r="W105" s="707"/>
      <c r="X105" s="216" t="s">
        <v>194</v>
      </c>
      <c r="Y105" s="203"/>
      <c r="Z105" s="11"/>
      <c r="AA105" s="318"/>
      <c r="AB105" s="436"/>
      <c r="AC105" s="544"/>
      <c r="AD105" s="544"/>
      <c r="AE105" s="347"/>
    </row>
    <row r="106" spans="1:31" ht="15.75" customHeight="1" x14ac:dyDescent="0.25">
      <c r="A106" s="130"/>
      <c r="B106" s="310"/>
      <c r="C106" s="306"/>
      <c r="D106" s="306"/>
      <c r="E106" s="306" t="s">
        <v>11</v>
      </c>
      <c r="F106" s="307" t="s">
        <v>63</v>
      </c>
      <c r="G106" s="308">
        <v>135571.5</v>
      </c>
      <c r="H106" s="237"/>
      <c r="I106" s="237"/>
      <c r="J106" s="237"/>
      <c r="K106" s="655"/>
      <c r="L106" s="706"/>
      <c r="M106" s="310"/>
      <c r="N106" s="306"/>
      <c r="O106" s="306"/>
      <c r="P106" s="306"/>
      <c r="Q106" s="306"/>
      <c r="R106" s="307"/>
      <c r="S106" s="308"/>
      <c r="T106" s="237"/>
      <c r="U106" s="237"/>
      <c r="V106" s="708">
        <v>3</v>
      </c>
      <c r="W106" s="687" t="s">
        <v>109</v>
      </c>
      <c r="X106" s="215" t="s">
        <v>170</v>
      </c>
      <c r="Y106" s="217" t="s">
        <v>145</v>
      </c>
      <c r="Z106" s="28" t="s">
        <v>196</v>
      </c>
      <c r="AA106" s="355" t="s">
        <v>11</v>
      </c>
      <c r="AB106" s="44" t="s">
        <v>198</v>
      </c>
      <c r="AC106" s="330">
        <v>63878.57</v>
      </c>
      <c r="AD106" s="6"/>
      <c r="AE106" s="259"/>
    </row>
    <row r="107" spans="1:31" ht="18" customHeight="1" thickBot="1" x14ac:dyDescent="0.3">
      <c r="A107" s="130"/>
      <c r="B107" s="310"/>
      <c r="C107" s="306"/>
      <c r="D107" s="306"/>
      <c r="E107" s="306"/>
      <c r="F107" s="307"/>
      <c r="G107" s="308"/>
      <c r="H107" s="237"/>
      <c r="I107" s="237"/>
      <c r="J107" s="237"/>
      <c r="K107" s="655"/>
      <c r="L107" s="706"/>
      <c r="M107" s="310"/>
      <c r="N107" s="306"/>
      <c r="O107" s="306"/>
      <c r="P107" s="306"/>
      <c r="Q107" s="306"/>
      <c r="R107" s="307"/>
      <c r="S107" s="308"/>
      <c r="T107" s="237"/>
      <c r="U107" s="237"/>
      <c r="V107" s="709"/>
      <c r="W107" s="688"/>
      <c r="X107" s="216" t="s">
        <v>197</v>
      </c>
      <c r="Y107" s="203"/>
      <c r="Z107" s="11"/>
      <c r="AA107" s="203"/>
      <c r="AB107" s="522"/>
      <c r="AC107" s="203"/>
      <c r="AD107" s="203"/>
      <c r="AE107" s="354"/>
    </row>
    <row r="108" spans="1:31" ht="18" hidden="1" customHeight="1" x14ac:dyDescent="0.25">
      <c r="A108" s="130"/>
      <c r="B108" s="310"/>
      <c r="C108" s="306"/>
      <c r="D108" s="306"/>
      <c r="E108" s="306"/>
      <c r="F108" s="307"/>
      <c r="G108" s="308"/>
      <c r="H108" s="237"/>
      <c r="I108" s="237"/>
      <c r="J108" s="237"/>
      <c r="K108" s="655"/>
      <c r="L108" s="706"/>
      <c r="M108" s="310"/>
      <c r="N108" s="306"/>
      <c r="O108" s="306"/>
      <c r="P108" s="306"/>
      <c r="Q108" s="306"/>
      <c r="R108" s="307"/>
      <c r="S108" s="308"/>
      <c r="T108" s="237"/>
      <c r="U108" s="237"/>
      <c r="V108" s="713">
        <v>3</v>
      </c>
      <c r="W108" s="634" t="s">
        <v>109</v>
      </c>
      <c r="X108" s="217"/>
      <c r="Y108" s="217"/>
      <c r="Z108" s="217"/>
      <c r="AA108" s="328"/>
      <c r="AB108" s="350"/>
      <c r="AC108" s="488"/>
      <c r="AD108" s="488"/>
      <c r="AE108" s="40"/>
    </row>
    <row r="109" spans="1:31" ht="18" hidden="1" customHeight="1" x14ac:dyDescent="0.25">
      <c r="A109" s="130"/>
      <c r="B109" s="310"/>
      <c r="C109" s="306"/>
      <c r="D109" s="306"/>
      <c r="E109" s="306"/>
      <c r="F109" s="307"/>
      <c r="G109" s="308"/>
      <c r="H109" s="237"/>
      <c r="I109" s="237"/>
      <c r="J109" s="237"/>
      <c r="K109" s="655"/>
      <c r="L109" s="706"/>
      <c r="M109" s="310"/>
      <c r="N109" s="306"/>
      <c r="O109" s="306"/>
      <c r="P109" s="306"/>
      <c r="Q109" s="306"/>
      <c r="R109" s="307"/>
      <c r="S109" s="308"/>
      <c r="T109" s="237"/>
      <c r="U109" s="237"/>
      <c r="V109" s="714"/>
      <c r="W109" s="635"/>
      <c r="X109" s="320"/>
      <c r="Y109" s="320"/>
      <c r="Z109" s="320"/>
      <c r="AA109" s="328"/>
      <c r="AB109" s="350"/>
      <c r="AC109" s="488"/>
      <c r="AD109" s="488"/>
      <c r="AE109" s="40"/>
    </row>
    <row r="110" spans="1:31" ht="18" hidden="1" customHeight="1" thickBot="1" x14ac:dyDescent="0.3">
      <c r="A110" s="130"/>
      <c r="B110" s="310"/>
      <c r="C110" s="306"/>
      <c r="D110" s="306"/>
      <c r="E110" s="306"/>
      <c r="F110" s="307"/>
      <c r="G110" s="308"/>
      <c r="H110" s="237"/>
      <c r="I110" s="237"/>
      <c r="J110" s="237"/>
      <c r="K110" s="655"/>
      <c r="L110" s="706"/>
      <c r="M110" s="310"/>
      <c r="N110" s="306"/>
      <c r="O110" s="306"/>
      <c r="P110" s="306"/>
      <c r="Q110" s="306"/>
      <c r="R110" s="307"/>
      <c r="S110" s="308"/>
      <c r="T110" s="237"/>
      <c r="U110" s="237"/>
      <c r="V110" s="715"/>
      <c r="W110" s="609"/>
      <c r="X110" s="314"/>
      <c r="Y110" s="471"/>
      <c r="Z110" s="255"/>
      <c r="AA110" s="328"/>
      <c r="AB110" s="350"/>
      <c r="AC110" s="488"/>
      <c r="AD110" s="488"/>
      <c r="AE110" s="40"/>
    </row>
    <row r="111" spans="1:31" ht="15.75" hidden="1" customHeight="1" x14ac:dyDescent="0.25">
      <c r="A111" s="120"/>
      <c r="B111" s="311"/>
      <c r="C111" s="364"/>
      <c r="D111" s="364"/>
      <c r="E111" s="364"/>
      <c r="F111" s="312"/>
      <c r="G111" s="313"/>
      <c r="H111" s="237"/>
      <c r="I111" s="237"/>
      <c r="J111" s="237"/>
      <c r="K111" s="655"/>
      <c r="L111" s="706"/>
      <c r="M111" s="311"/>
      <c r="N111" s="364"/>
      <c r="O111" s="364"/>
      <c r="P111" s="364"/>
      <c r="Q111" s="364"/>
      <c r="R111" s="312"/>
      <c r="S111" s="313"/>
      <c r="T111" s="237"/>
      <c r="U111" s="237"/>
      <c r="V111" s="708">
        <v>4</v>
      </c>
      <c r="W111" s="717" t="s">
        <v>109</v>
      </c>
      <c r="X111" s="215"/>
      <c r="Y111" s="217"/>
      <c r="Z111" s="217"/>
      <c r="AA111" s="217"/>
      <c r="AB111" s="422"/>
      <c r="AC111" s="218"/>
      <c r="AD111" s="218"/>
      <c r="AE111" s="267"/>
    </row>
    <row r="112" spans="1:31" ht="15.75" hidden="1" customHeight="1" thickBot="1" x14ac:dyDescent="0.3">
      <c r="A112" s="120"/>
      <c r="B112" s="311"/>
      <c r="C112" s="364"/>
      <c r="D112" s="364"/>
      <c r="E112" s="364"/>
      <c r="F112" s="312"/>
      <c r="G112" s="313"/>
      <c r="H112" s="237"/>
      <c r="I112" s="237"/>
      <c r="J112" s="237"/>
      <c r="K112" s="655"/>
      <c r="L112" s="706"/>
      <c r="M112" s="311"/>
      <c r="N112" s="364"/>
      <c r="O112" s="364"/>
      <c r="P112" s="364"/>
      <c r="Q112" s="364"/>
      <c r="R112" s="312"/>
      <c r="S112" s="313"/>
      <c r="T112" s="237"/>
      <c r="U112" s="237"/>
      <c r="V112" s="716"/>
      <c r="W112" s="717"/>
      <c r="X112" s="216"/>
      <c r="Y112" s="203"/>
      <c r="Z112" s="203"/>
      <c r="AA112" s="203"/>
      <c r="AB112" s="522"/>
      <c r="AC112" s="97"/>
      <c r="AD112" s="97"/>
      <c r="AE112" s="267"/>
    </row>
    <row r="113" spans="1:34" ht="15.75" hidden="1" customHeight="1" thickBot="1" x14ac:dyDescent="0.3">
      <c r="A113" s="120"/>
      <c r="B113" s="311"/>
      <c r="C113" s="364"/>
      <c r="D113" s="364"/>
      <c r="E113" s="364"/>
      <c r="F113" s="312"/>
      <c r="G113" s="313"/>
      <c r="H113" s="237"/>
      <c r="I113" s="237"/>
      <c r="J113" s="237"/>
      <c r="K113" s="655"/>
      <c r="L113" s="706"/>
      <c r="M113" s="311"/>
      <c r="N113" s="364"/>
      <c r="O113" s="364"/>
      <c r="P113" s="364"/>
      <c r="Q113" s="364"/>
      <c r="R113" s="312"/>
      <c r="S113" s="313"/>
      <c r="T113" s="237"/>
      <c r="U113" s="237"/>
      <c r="V113" s="716"/>
      <c r="W113" s="717"/>
      <c r="X113" s="457"/>
      <c r="Y113" s="457"/>
      <c r="Z113" s="457"/>
      <c r="AA113" s="457"/>
      <c r="AB113" s="510"/>
      <c r="AC113" s="537"/>
      <c r="AD113" s="537"/>
      <c r="AE113" s="267"/>
    </row>
    <row r="114" spans="1:34" ht="15.75" customHeight="1" x14ac:dyDescent="0.25">
      <c r="A114" s="120"/>
      <c r="B114" s="311"/>
      <c r="C114" s="364"/>
      <c r="D114" s="364"/>
      <c r="E114" s="364"/>
      <c r="F114" s="312"/>
      <c r="G114" s="313"/>
      <c r="H114" s="237"/>
      <c r="I114" s="237"/>
      <c r="J114" s="237"/>
      <c r="K114" s="655"/>
      <c r="L114" s="706"/>
      <c r="M114" s="311"/>
      <c r="N114" s="364"/>
      <c r="O114" s="364"/>
      <c r="P114" s="364"/>
      <c r="Q114" s="364"/>
      <c r="R114" s="312"/>
      <c r="S114" s="313"/>
      <c r="T114" s="237"/>
      <c r="U114" s="237"/>
      <c r="V114" s="710">
        <v>5</v>
      </c>
      <c r="W114" s="615" t="s">
        <v>109</v>
      </c>
      <c r="X114" s="217" t="s">
        <v>167</v>
      </c>
      <c r="Y114" s="217" t="s">
        <v>230</v>
      </c>
      <c r="Z114" s="217" t="s">
        <v>231</v>
      </c>
      <c r="AA114" s="315" t="s">
        <v>11</v>
      </c>
      <c r="AB114" s="34" t="s">
        <v>233</v>
      </c>
      <c r="AC114" s="115">
        <v>177251.1</v>
      </c>
      <c r="AD114" s="576"/>
      <c r="AE114" s="354"/>
      <c r="AH114" s="73"/>
    </row>
    <row r="115" spans="1:34" ht="15.75" customHeight="1" x14ac:dyDescent="0.25">
      <c r="A115" s="120"/>
      <c r="B115" s="311"/>
      <c r="C115" s="364"/>
      <c r="D115" s="364"/>
      <c r="E115" s="364"/>
      <c r="F115" s="312"/>
      <c r="G115" s="313"/>
      <c r="H115" s="237"/>
      <c r="I115" s="237"/>
      <c r="J115" s="237"/>
      <c r="K115" s="655"/>
      <c r="L115" s="706"/>
      <c r="M115" s="311"/>
      <c r="N115" s="364"/>
      <c r="O115" s="364"/>
      <c r="P115" s="364"/>
      <c r="Q115" s="364"/>
      <c r="R115" s="312"/>
      <c r="S115" s="313"/>
      <c r="T115" s="237"/>
      <c r="U115" s="237"/>
      <c r="V115" s="711"/>
      <c r="W115" s="619"/>
      <c r="X115" s="320" t="s">
        <v>232</v>
      </c>
      <c r="Y115" s="320"/>
      <c r="Z115" s="320"/>
      <c r="AA115" s="315" t="s">
        <v>11</v>
      </c>
      <c r="AB115" s="34" t="s">
        <v>234</v>
      </c>
      <c r="AC115" s="115">
        <v>24519.279999999999</v>
      </c>
      <c r="AD115" s="576"/>
      <c r="AE115" s="354"/>
      <c r="AH115" s="73"/>
    </row>
    <row r="116" spans="1:34" ht="15.75" customHeight="1" thickBot="1" x14ac:dyDescent="0.3">
      <c r="A116" s="120"/>
      <c r="B116" s="311"/>
      <c r="C116" s="364"/>
      <c r="D116" s="364"/>
      <c r="E116" s="364"/>
      <c r="F116" s="312"/>
      <c r="G116" s="313"/>
      <c r="H116" s="237"/>
      <c r="I116" s="237"/>
      <c r="J116" s="237"/>
      <c r="K116" s="655"/>
      <c r="L116" s="706"/>
      <c r="M116" s="311"/>
      <c r="N116" s="364"/>
      <c r="O116" s="364"/>
      <c r="P116" s="364"/>
      <c r="Q116" s="364"/>
      <c r="R116" s="312"/>
      <c r="S116" s="313"/>
      <c r="T116" s="237"/>
      <c r="U116" s="237"/>
      <c r="V116" s="712"/>
      <c r="W116" s="620"/>
      <c r="X116" s="216"/>
      <c r="Y116" s="203"/>
      <c r="Z116" s="203"/>
      <c r="AA116" s="315" t="s">
        <v>11</v>
      </c>
      <c r="AB116" s="34" t="s">
        <v>235</v>
      </c>
      <c r="AC116" s="115">
        <v>34731.56</v>
      </c>
      <c r="AD116" s="203"/>
      <c r="AE116" s="354"/>
    </row>
    <row r="117" spans="1:34" ht="15.75" customHeight="1" x14ac:dyDescent="0.25">
      <c r="A117" s="120"/>
      <c r="B117" s="311"/>
      <c r="C117" s="364"/>
      <c r="D117" s="364"/>
      <c r="E117" s="364"/>
      <c r="F117" s="312"/>
      <c r="G117" s="313"/>
      <c r="H117" s="237"/>
      <c r="I117" s="237"/>
      <c r="J117" s="237"/>
      <c r="K117" s="655"/>
      <c r="L117" s="706"/>
      <c r="M117" s="311"/>
      <c r="N117" s="364"/>
      <c r="O117" s="364"/>
      <c r="P117" s="364"/>
      <c r="Q117" s="364"/>
      <c r="R117" s="312"/>
      <c r="S117" s="313"/>
      <c r="T117" s="237"/>
      <c r="U117" s="237"/>
      <c r="V117" s="694"/>
      <c r="W117" s="695"/>
      <c r="X117" s="217"/>
      <c r="Y117" s="217"/>
      <c r="Z117" s="217"/>
      <c r="AA117" s="315" t="s">
        <v>11</v>
      </c>
      <c r="AB117" s="34" t="s">
        <v>236</v>
      </c>
      <c r="AC117" s="115">
        <v>33654.61</v>
      </c>
      <c r="AD117" s="271"/>
      <c r="AE117" s="40"/>
    </row>
    <row r="118" spans="1:34" ht="15.75" customHeight="1" x14ac:dyDescent="0.25">
      <c r="A118" s="120"/>
      <c r="B118" s="311"/>
      <c r="C118" s="364"/>
      <c r="D118" s="364"/>
      <c r="E118" s="364"/>
      <c r="F118" s="312"/>
      <c r="G118" s="313"/>
      <c r="H118" s="237"/>
      <c r="I118" s="237"/>
      <c r="J118" s="237"/>
      <c r="K118" s="655"/>
      <c r="L118" s="706"/>
      <c r="M118" s="311"/>
      <c r="N118" s="364"/>
      <c r="O118" s="364"/>
      <c r="P118" s="364"/>
      <c r="Q118" s="364"/>
      <c r="R118" s="312"/>
      <c r="S118" s="313"/>
      <c r="T118" s="237"/>
      <c r="U118" s="237"/>
      <c r="V118" s="655"/>
      <c r="W118" s="678"/>
      <c r="X118" s="320"/>
      <c r="Y118" s="320"/>
      <c r="Z118" s="320"/>
      <c r="AA118" s="315" t="s">
        <v>11</v>
      </c>
      <c r="AB118" s="34" t="s">
        <v>237</v>
      </c>
      <c r="AC118" s="115">
        <v>27897.32</v>
      </c>
      <c r="AD118" s="320"/>
      <c r="AE118" s="354"/>
    </row>
    <row r="119" spans="1:34" ht="15.75" customHeight="1" thickBot="1" x14ac:dyDescent="0.3">
      <c r="A119" s="120"/>
      <c r="B119" s="311"/>
      <c r="C119" s="364"/>
      <c r="D119" s="364"/>
      <c r="E119" s="364"/>
      <c r="F119" s="312"/>
      <c r="G119" s="313"/>
      <c r="H119" s="237"/>
      <c r="I119" s="237"/>
      <c r="J119" s="237"/>
      <c r="K119" s="655"/>
      <c r="L119" s="706"/>
      <c r="M119" s="311"/>
      <c r="N119" s="364"/>
      <c r="O119" s="364"/>
      <c r="P119" s="364"/>
      <c r="Q119" s="364"/>
      <c r="R119" s="312"/>
      <c r="S119" s="313"/>
      <c r="T119" s="237"/>
      <c r="U119" s="237"/>
      <c r="V119" s="655"/>
      <c r="W119" s="697"/>
      <c r="X119" s="445"/>
      <c r="Y119" s="320"/>
      <c r="Z119" s="320"/>
      <c r="AA119" s="318" t="s">
        <v>11</v>
      </c>
      <c r="AB119" s="29" t="s">
        <v>238</v>
      </c>
      <c r="AC119" s="84">
        <v>30076.15</v>
      </c>
      <c r="AD119" s="488"/>
      <c r="AE119" s="40"/>
    </row>
    <row r="120" spans="1:34" ht="15.75" hidden="1" customHeight="1" thickBot="1" x14ac:dyDescent="0.3">
      <c r="A120" s="120"/>
      <c r="B120" s="311"/>
      <c r="C120" s="364"/>
      <c r="D120" s="364"/>
      <c r="E120" s="364"/>
      <c r="F120" s="312"/>
      <c r="G120" s="313"/>
      <c r="H120" s="237"/>
      <c r="I120" s="237"/>
      <c r="J120" s="237"/>
      <c r="K120" s="655"/>
      <c r="L120" s="706"/>
      <c r="M120" s="311"/>
      <c r="N120" s="364"/>
      <c r="O120" s="364"/>
      <c r="P120" s="364"/>
      <c r="Q120" s="364"/>
      <c r="R120" s="312"/>
      <c r="S120" s="313"/>
      <c r="T120" s="237"/>
      <c r="U120" s="237"/>
      <c r="V120" s="656"/>
      <c r="W120" s="464"/>
      <c r="X120" s="348"/>
      <c r="Y120" s="348"/>
      <c r="Z120" s="348"/>
      <c r="AA120" s="348"/>
      <c r="AB120" s="149"/>
      <c r="AC120" s="539"/>
      <c r="AD120" s="539"/>
      <c r="AE120" s="267"/>
    </row>
    <row r="121" spans="1:34" ht="15.75" hidden="1" customHeight="1" x14ac:dyDescent="0.25">
      <c r="A121" s="120"/>
      <c r="B121" s="311"/>
      <c r="C121" s="364"/>
      <c r="D121" s="364"/>
      <c r="E121" s="364"/>
      <c r="F121" s="312"/>
      <c r="G121" s="313"/>
      <c r="H121" s="237"/>
      <c r="I121" s="237"/>
      <c r="J121" s="237"/>
      <c r="K121" s="655"/>
      <c r="L121" s="706"/>
      <c r="M121" s="311"/>
      <c r="N121" s="364"/>
      <c r="O121" s="364"/>
      <c r="P121" s="364"/>
      <c r="Q121" s="364"/>
      <c r="R121" s="312"/>
      <c r="S121" s="313"/>
      <c r="T121" s="237"/>
      <c r="U121" s="237"/>
      <c r="V121" s="694">
        <v>5</v>
      </c>
      <c r="W121" s="695" t="s">
        <v>109</v>
      </c>
      <c r="X121" s="217"/>
      <c r="Y121" s="217"/>
      <c r="Z121" s="217"/>
      <c r="AA121" s="615"/>
      <c r="AB121" s="520"/>
      <c r="AC121" s="271"/>
      <c r="AD121" s="271"/>
      <c r="AE121" s="40"/>
    </row>
    <row r="122" spans="1:34" ht="15.75" hidden="1" customHeight="1" x14ac:dyDescent="0.25">
      <c r="A122" s="120"/>
      <c r="B122" s="311"/>
      <c r="C122" s="364"/>
      <c r="D122" s="364"/>
      <c r="E122" s="364"/>
      <c r="F122" s="312"/>
      <c r="G122" s="313"/>
      <c r="H122" s="237"/>
      <c r="I122" s="237"/>
      <c r="J122" s="237"/>
      <c r="K122" s="655"/>
      <c r="L122" s="706"/>
      <c r="M122" s="311"/>
      <c r="N122" s="364"/>
      <c r="O122" s="364"/>
      <c r="P122" s="364"/>
      <c r="Q122" s="364"/>
      <c r="R122" s="312"/>
      <c r="S122" s="313"/>
      <c r="T122" s="237"/>
      <c r="U122" s="237"/>
      <c r="V122" s="655"/>
      <c r="W122" s="678"/>
      <c r="X122" s="320"/>
      <c r="Y122" s="320"/>
      <c r="Z122" s="320"/>
      <c r="AA122" s="619"/>
      <c r="AB122" s="10"/>
      <c r="AC122" s="320"/>
      <c r="AD122" s="320"/>
      <c r="AE122" s="354"/>
    </row>
    <row r="123" spans="1:34" ht="15.75" hidden="1" customHeight="1" x14ac:dyDescent="0.25">
      <c r="A123" s="120"/>
      <c r="B123" s="311"/>
      <c r="C123" s="364"/>
      <c r="D123" s="364"/>
      <c r="E123" s="364"/>
      <c r="F123" s="312"/>
      <c r="G123" s="313"/>
      <c r="H123" s="237"/>
      <c r="I123" s="237"/>
      <c r="J123" s="237"/>
      <c r="K123" s="655"/>
      <c r="L123" s="706"/>
      <c r="M123" s="311"/>
      <c r="N123" s="364"/>
      <c r="O123" s="364"/>
      <c r="P123" s="364"/>
      <c r="Q123" s="364"/>
      <c r="R123" s="312"/>
      <c r="S123" s="313"/>
      <c r="T123" s="237"/>
      <c r="U123" s="237"/>
      <c r="V123" s="655"/>
      <c r="W123" s="678"/>
      <c r="X123" s="320"/>
      <c r="Y123" s="320"/>
      <c r="Z123" s="10"/>
      <c r="AA123" s="460"/>
      <c r="AB123" s="350"/>
      <c r="AC123" s="488"/>
      <c r="AD123" s="488"/>
      <c r="AE123" s="40"/>
    </row>
    <row r="124" spans="1:34" ht="15.75" hidden="1" customHeight="1" thickBot="1" x14ac:dyDescent="0.3">
      <c r="A124" s="120"/>
      <c r="B124" s="311"/>
      <c r="C124" s="364"/>
      <c r="D124" s="364"/>
      <c r="E124" s="364"/>
      <c r="F124" s="312"/>
      <c r="G124" s="313"/>
      <c r="H124" s="237"/>
      <c r="I124" s="237"/>
      <c r="J124" s="237"/>
      <c r="K124" s="655"/>
      <c r="L124" s="706"/>
      <c r="M124" s="311"/>
      <c r="N124" s="364"/>
      <c r="O124" s="364"/>
      <c r="P124" s="364"/>
      <c r="Q124" s="364"/>
      <c r="R124" s="312"/>
      <c r="S124" s="313"/>
      <c r="T124" s="237"/>
      <c r="U124" s="237"/>
      <c r="V124" s="656"/>
      <c r="W124" s="679"/>
      <c r="X124" s="203"/>
      <c r="Y124" s="203"/>
      <c r="Z124" s="11"/>
      <c r="AA124" s="348"/>
      <c r="AB124" s="436"/>
      <c r="AC124" s="545"/>
      <c r="AD124" s="545"/>
      <c r="AE124" s="40"/>
    </row>
    <row r="125" spans="1:34" ht="15.75" hidden="1" customHeight="1" x14ac:dyDescent="0.25">
      <c r="A125" s="120"/>
      <c r="B125" s="311"/>
      <c r="C125" s="364"/>
      <c r="D125" s="364"/>
      <c r="E125" s="364"/>
      <c r="F125" s="312"/>
      <c r="G125" s="313"/>
      <c r="H125" s="237"/>
      <c r="I125" s="237"/>
      <c r="J125" s="237"/>
      <c r="K125" s="655"/>
      <c r="L125" s="706"/>
      <c r="M125" s="311"/>
      <c r="N125" s="364"/>
      <c r="O125" s="364"/>
      <c r="P125" s="364"/>
      <c r="Q125" s="364"/>
      <c r="R125" s="312"/>
      <c r="S125" s="313"/>
      <c r="T125" s="237"/>
      <c r="U125" s="237"/>
      <c r="V125" s="691">
        <v>10</v>
      </c>
      <c r="W125" s="689" t="s">
        <v>109</v>
      </c>
      <c r="X125" s="217"/>
      <c r="Y125" s="217"/>
      <c r="Z125" s="28"/>
      <c r="AA125" s="355"/>
      <c r="AB125" s="509"/>
      <c r="AC125" s="297"/>
      <c r="AD125" s="297"/>
      <c r="AE125" s="475"/>
    </row>
    <row r="126" spans="1:34" ht="15.75" hidden="1" customHeight="1" thickBot="1" x14ac:dyDescent="0.3">
      <c r="A126" s="120"/>
      <c r="B126" s="311"/>
      <c r="C126" s="364"/>
      <c r="D126" s="364"/>
      <c r="E126" s="364"/>
      <c r="F126" s="312"/>
      <c r="G126" s="313"/>
      <c r="H126" s="237"/>
      <c r="I126" s="237"/>
      <c r="J126" s="237"/>
      <c r="K126" s="655"/>
      <c r="L126" s="706"/>
      <c r="M126" s="311"/>
      <c r="N126" s="364"/>
      <c r="O126" s="364"/>
      <c r="P126" s="364"/>
      <c r="Q126" s="364"/>
      <c r="R126" s="312"/>
      <c r="S126" s="313"/>
      <c r="T126" s="237"/>
      <c r="U126" s="237"/>
      <c r="V126" s="692"/>
      <c r="W126" s="690"/>
      <c r="X126" s="203"/>
      <c r="Y126" s="320"/>
      <c r="Z126" s="320"/>
      <c r="AA126" s="413"/>
      <c r="AB126" s="437"/>
      <c r="AC126" s="298"/>
      <c r="AD126" s="298"/>
      <c r="AE126" s="475"/>
    </row>
    <row r="127" spans="1:34" ht="15.75" hidden="1" customHeight="1" x14ac:dyDescent="0.25">
      <c r="A127" s="120"/>
      <c r="B127" s="311"/>
      <c r="C127" s="364"/>
      <c r="D127" s="364"/>
      <c r="E127" s="364"/>
      <c r="F127" s="312"/>
      <c r="G127" s="313"/>
      <c r="H127" s="237"/>
      <c r="I127" s="237"/>
      <c r="J127" s="237"/>
      <c r="K127" s="655"/>
      <c r="L127" s="706"/>
      <c r="M127" s="311"/>
      <c r="N127" s="364"/>
      <c r="O127" s="364"/>
      <c r="P127" s="364"/>
      <c r="Q127" s="364"/>
      <c r="R127" s="312"/>
      <c r="S127" s="313"/>
      <c r="T127" s="237"/>
      <c r="U127" s="237"/>
      <c r="V127" s="694">
        <v>11</v>
      </c>
      <c r="W127" s="689" t="s">
        <v>109</v>
      </c>
      <c r="X127" s="215"/>
      <c r="Y127" s="217"/>
      <c r="Z127" s="28"/>
      <c r="AA127" s="315"/>
      <c r="AB127" s="350"/>
      <c r="AC127" s="503"/>
      <c r="AD127" s="576"/>
      <c r="AE127" s="354"/>
    </row>
    <row r="128" spans="1:34" ht="15.75" hidden="1" customHeight="1" x14ac:dyDescent="0.25">
      <c r="A128" s="120"/>
      <c r="B128" s="311"/>
      <c r="C128" s="364"/>
      <c r="D128" s="364"/>
      <c r="E128" s="364"/>
      <c r="F128" s="312"/>
      <c r="G128" s="313"/>
      <c r="H128" s="237"/>
      <c r="I128" s="237"/>
      <c r="J128" s="237"/>
      <c r="K128" s="655"/>
      <c r="L128" s="706"/>
      <c r="M128" s="311"/>
      <c r="N128" s="364"/>
      <c r="O128" s="364"/>
      <c r="P128" s="364"/>
      <c r="Q128" s="364"/>
      <c r="R128" s="312"/>
      <c r="S128" s="313"/>
      <c r="T128" s="237"/>
      <c r="U128" s="237"/>
      <c r="V128" s="655"/>
      <c r="W128" s="693"/>
      <c r="X128" s="219"/>
      <c r="Y128" s="320"/>
      <c r="Z128" s="320"/>
      <c r="AA128" s="315"/>
      <c r="AB128" s="350"/>
      <c r="AC128" s="503"/>
      <c r="AD128" s="576"/>
      <c r="AE128" s="354"/>
    </row>
    <row r="129" spans="1:34" ht="15.75" hidden="1" customHeight="1" thickBot="1" x14ac:dyDescent="0.3">
      <c r="A129" s="120"/>
      <c r="B129" s="311"/>
      <c r="C129" s="364"/>
      <c r="D129" s="364"/>
      <c r="E129" s="364"/>
      <c r="F129" s="312"/>
      <c r="G129" s="313"/>
      <c r="H129" s="237"/>
      <c r="I129" s="237"/>
      <c r="J129" s="237"/>
      <c r="K129" s="655"/>
      <c r="L129" s="706"/>
      <c r="M129" s="311"/>
      <c r="N129" s="364"/>
      <c r="O129" s="364"/>
      <c r="P129" s="364"/>
      <c r="Q129" s="364"/>
      <c r="R129" s="312"/>
      <c r="S129" s="313"/>
      <c r="T129" s="237"/>
      <c r="U129" s="237"/>
      <c r="V129" s="656"/>
      <c r="W129" s="690"/>
      <c r="X129" s="320"/>
      <c r="Y129" s="320"/>
      <c r="Z129" s="320"/>
      <c r="AA129" s="413"/>
      <c r="AB129" s="437"/>
      <c r="AC129" s="341"/>
      <c r="AD129" s="341"/>
      <c r="AE129" s="484"/>
    </row>
    <row r="130" spans="1:34" ht="15.75" customHeight="1" x14ac:dyDescent="0.25">
      <c r="A130" s="120"/>
      <c r="B130" s="311"/>
      <c r="C130" s="364"/>
      <c r="D130" s="364"/>
      <c r="E130" s="364"/>
      <c r="F130" s="312"/>
      <c r="G130" s="313"/>
      <c r="H130" s="237"/>
      <c r="I130" s="237"/>
      <c r="J130" s="237"/>
      <c r="K130" s="655"/>
      <c r="L130" s="706"/>
      <c r="M130" s="311"/>
      <c r="N130" s="364"/>
      <c r="O130" s="364"/>
      <c r="P130" s="364"/>
      <c r="Q130" s="364"/>
      <c r="R130" s="312"/>
      <c r="S130" s="313"/>
      <c r="T130" s="237"/>
      <c r="U130" s="237"/>
      <c r="V130" s="694">
        <v>4</v>
      </c>
      <c r="W130" s="695" t="s">
        <v>109</v>
      </c>
      <c r="X130" s="215" t="s">
        <v>174</v>
      </c>
      <c r="Y130" s="217" t="s">
        <v>148</v>
      </c>
      <c r="Z130" s="217" t="s">
        <v>202</v>
      </c>
      <c r="AA130" s="355" t="s">
        <v>11</v>
      </c>
      <c r="AB130" s="44" t="s">
        <v>204</v>
      </c>
      <c r="AC130" s="140">
        <v>59286.71</v>
      </c>
      <c r="AD130" s="140"/>
      <c r="AE130" s="472"/>
    </row>
    <row r="131" spans="1:34" ht="15.75" customHeight="1" x14ac:dyDescent="0.25">
      <c r="A131" s="120"/>
      <c r="B131" s="311"/>
      <c r="C131" s="364"/>
      <c r="D131" s="364"/>
      <c r="E131" s="364"/>
      <c r="F131" s="312"/>
      <c r="G131" s="313"/>
      <c r="H131" s="237"/>
      <c r="I131" s="237"/>
      <c r="J131" s="237"/>
      <c r="K131" s="655"/>
      <c r="L131" s="706"/>
      <c r="M131" s="311"/>
      <c r="N131" s="364"/>
      <c r="O131" s="364"/>
      <c r="P131" s="364"/>
      <c r="Q131" s="364"/>
      <c r="R131" s="312"/>
      <c r="S131" s="313"/>
      <c r="T131" s="237"/>
      <c r="U131" s="237"/>
      <c r="V131" s="655"/>
      <c r="W131" s="678"/>
      <c r="X131" s="219" t="s">
        <v>203</v>
      </c>
      <c r="Y131" s="320"/>
      <c r="Z131" s="320"/>
      <c r="AA131" s="315" t="s">
        <v>11</v>
      </c>
      <c r="AB131" s="34" t="s">
        <v>205</v>
      </c>
      <c r="AC131" s="115">
        <v>95199.05</v>
      </c>
      <c r="AD131" s="115"/>
      <c r="AE131" s="475"/>
    </row>
    <row r="132" spans="1:34" ht="15.75" customHeight="1" x14ac:dyDescent="0.25">
      <c r="A132" s="120"/>
      <c r="B132" s="311"/>
      <c r="C132" s="364"/>
      <c r="D132" s="364"/>
      <c r="E132" s="364"/>
      <c r="F132" s="312"/>
      <c r="G132" s="313"/>
      <c r="H132" s="237"/>
      <c r="I132" s="237"/>
      <c r="J132" s="237"/>
      <c r="K132" s="655"/>
      <c r="L132" s="706"/>
      <c r="M132" s="311"/>
      <c r="N132" s="364"/>
      <c r="O132" s="364"/>
      <c r="P132" s="364"/>
      <c r="Q132" s="364"/>
      <c r="R132" s="312"/>
      <c r="S132" s="313"/>
      <c r="T132" s="237"/>
      <c r="U132" s="237"/>
      <c r="V132" s="655"/>
      <c r="W132" s="678"/>
      <c r="X132" s="320"/>
      <c r="Y132" s="320"/>
      <c r="Z132" s="10"/>
      <c r="AA132" s="315" t="s">
        <v>11</v>
      </c>
      <c r="AB132" s="34" t="s">
        <v>206</v>
      </c>
      <c r="AC132" s="115">
        <v>154562.95000000001</v>
      </c>
      <c r="AD132" s="115"/>
      <c r="AE132" s="475"/>
    </row>
    <row r="133" spans="1:34" ht="15.75" customHeight="1" x14ac:dyDescent="0.25">
      <c r="A133" s="120"/>
      <c r="B133" s="311"/>
      <c r="C133" s="364"/>
      <c r="D133" s="364"/>
      <c r="E133" s="364"/>
      <c r="F133" s="312"/>
      <c r="G133" s="313"/>
      <c r="H133" s="237"/>
      <c r="I133" s="237"/>
      <c r="J133" s="237"/>
      <c r="K133" s="655"/>
      <c r="L133" s="706"/>
      <c r="M133" s="311"/>
      <c r="N133" s="364"/>
      <c r="O133" s="364"/>
      <c r="P133" s="364"/>
      <c r="Q133" s="364"/>
      <c r="R133" s="312"/>
      <c r="S133" s="313"/>
      <c r="T133" s="237"/>
      <c r="U133" s="237"/>
      <c r="V133" s="655"/>
      <c r="W133" s="678"/>
      <c r="X133" s="320"/>
      <c r="Y133" s="320"/>
      <c r="Z133" s="10"/>
      <c r="AA133" s="315" t="s">
        <v>11</v>
      </c>
      <c r="AB133" s="34" t="s">
        <v>207</v>
      </c>
      <c r="AC133" s="115">
        <v>160872.62</v>
      </c>
      <c r="AD133" s="115"/>
      <c r="AE133" s="475"/>
    </row>
    <row r="134" spans="1:34" ht="15.75" customHeight="1" x14ac:dyDescent="0.25">
      <c r="A134" s="120"/>
      <c r="B134" s="311"/>
      <c r="C134" s="364"/>
      <c r="D134" s="364"/>
      <c r="E134" s="364"/>
      <c r="F134" s="312"/>
      <c r="G134" s="313"/>
      <c r="H134" s="237"/>
      <c r="I134" s="237"/>
      <c r="J134" s="237"/>
      <c r="K134" s="655"/>
      <c r="L134" s="706"/>
      <c r="M134" s="311"/>
      <c r="N134" s="364"/>
      <c r="O134" s="364"/>
      <c r="P134" s="364"/>
      <c r="Q134" s="364"/>
      <c r="R134" s="312"/>
      <c r="S134" s="313"/>
      <c r="T134" s="237"/>
      <c r="U134" s="237"/>
      <c r="V134" s="655"/>
      <c r="W134" s="678"/>
      <c r="X134" s="320"/>
      <c r="Y134" s="320"/>
      <c r="Z134" s="10"/>
      <c r="AA134" s="315" t="s">
        <v>11</v>
      </c>
      <c r="AB134" s="34" t="s">
        <v>208</v>
      </c>
      <c r="AC134" s="115">
        <v>90669.119999999995</v>
      </c>
      <c r="AD134" s="115"/>
      <c r="AE134" s="475"/>
    </row>
    <row r="135" spans="1:34" ht="15.75" customHeight="1" x14ac:dyDescent="0.25">
      <c r="A135" s="120"/>
      <c r="B135" s="311"/>
      <c r="C135" s="364"/>
      <c r="D135" s="364"/>
      <c r="E135" s="364"/>
      <c r="F135" s="312"/>
      <c r="G135" s="313"/>
      <c r="H135" s="237"/>
      <c r="I135" s="237"/>
      <c r="J135" s="237"/>
      <c r="K135" s="655"/>
      <c r="L135" s="706"/>
      <c r="M135" s="311"/>
      <c r="N135" s="364"/>
      <c r="O135" s="364"/>
      <c r="P135" s="364"/>
      <c r="Q135" s="364"/>
      <c r="R135" s="312"/>
      <c r="S135" s="313"/>
      <c r="T135" s="237"/>
      <c r="U135" s="237"/>
      <c r="V135" s="655"/>
      <c r="W135" s="678"/>
      <c r="X135" s="320"/>
      <c r="Y135" s="320"/>
      <c r="Z135" s="10"/>
      <c r="AA135" s="315" t="s">
        <v>11</v>
      </c>
      <c r="AB135" s="34" t="s">
        <v>209</v>
      </c>
      <c r="AC135" s="115">
        <v>135204.98000000001</v>
      </c>
      <c r="AD135" s="115"/>
      <c r="AE135" s="475"/>
    </row>
    <row r="136" spans="1:34" ht="15.75" customHeight="1" x14ac:dyDescent="0.25">
      <c r="A136" s="120"/>
      <c r="B136" s="311"/>
      <c r="C136" s="364"/>
      <c r="D136" s="364"/>
      <c r="E136" s="364"/>
      <c r="F136" s="312"/>
      <c r="G136" s="313"/>
      <c r="H136" s="237"/>
      <c r="I136" s="237"/>
      <c r="J136" s="237"/>
      <c r="K136" s="655"/>
      <c r="L136" s="706"/>
      <c r="M136" s="311"/>
      <c r="N136" s="364"/>
      <c r="O136" s="364"/>
      <c r="P136" s="364"/>
      <c r="Q136" s="364"/>
      <c r="R136" s="312"/>
      <c r="S136" s="313"/>
      <c r="T136" s="237"/>
      <c r="U136" s="237"/>
      <c r="V136" s="655"/>
      <c r="W136" s="678"/>
      <c r="X136" s="320"/>
      <c r="Y136" s="320"/>
      <c r="Z136" s="10"/>
      <c r="AA136" s="315" t="s">
        <v>11</v>
      </c>
      <c r="AB136" s="34" t="s">
        <v>210</v>
      </c>
      <c r="AC136" s="115">
        <v>73285.11</v>
      </c>
      <c r="AD136" s="115"/>
      <c r="AE136" s="475"/>
      <c r="AH136" t="s">
        <v>118</v>
      </c>
    </row>
    <row r="137" spans="1:34" ht="15.75" customHeight="1" x14ac:dyDescent="0.25">
      <c r="A137" s="120"/>
      <c r="B137" s="311"/>
      <c r="C137" s="364"/>
      <c r="D137" s="364"/>
      <c r="E137" s="364"/>
      <c r="F137" s="312"/>
      <c r="G137" s="313"/>
      <c r="H137" s="237"/>
      <c r="I137" s="237"/>
      <c r="J137" s="237"/>
      <c r="K137" s="655"/>
      <c r="L137" s="706"/>
      <c r="M137" s="311"/>
      <c r="N137" s="364"/>
      <c r="O137" s="364"/>
      <c r="P137" s="364"/>
      <c r="Q137" s="364"/>
      <c r="R137" s="312"/>
      <c r="S137" s="313"/>
      <c r="T137" s="237"/>
      <c r="U137" s="237"/>
      <c r="V137" s="655"/>
      <c r="W137" s="678"/>
      <c r="X137" s="320"/>
      <c r="Y137" s="320"/>
      <c r="Z137" s="10"/>
      <c r="AA137" s="315" t="s">
        <v>11</v>
      </c>
      <c r="AB137" s="34" t="s">
        <v>211</v>
      </c>
      <c r="AC137" s="115">
        <v>105281.78</v>
      </c>
      <c r="AD137" s="115"/>
      <c r="AE137" s="475"/>
      <c r="AH137" t="s">
        <v>118</v>
      </c>
    </row>
    <row r="138" spans="1:34" ht="15.75" customHeight="1" x14ac:dyDescent="0.25">
      <c r="A138" s="120"/>
      <c r="B138" s="311"/>
      <c r="C138" s="364"/>
      <c r="D138" s="364"/>
      <c r="E138" s="364"/>
      <c r="F138" s="312"/>
      <c r="G138" s="313"/>
      <c r="H138" s="237"/>
      <c r="I138" s="237"/>
      <c r="J138" s="237"/>
      <c r="K138" s="655"/>
      <c r="L138" s="706"/>
      <c r="M138" s="311"/>
      <c r="N138" s="364"/>
      <c r="O138" s="364"/>
      <c r="P138" s="364"/>
      <c r="Q138" s="364"/>
      <c r="R138" s="312"/>
      <c r="S138" s="313"/>
      <c r="T138" s="237"/>
      <c r="U138" s="237"/>
      <c r="V138" s="655"/>
      <c r="W138" s="678"/>
      <c r="X138" s="320"/>
      <c r="Y138" s="320"/>
      <c r="Z138" s="10"/>
      <c r="AA138" s="315" t="s">
        <v>11</v>
      </c>
      <c r="AB138" s="34" t="s">
        <v>212</v>
      </c>
      <c r="AC138" s="115">
        <v>82619.56</v>
      </c>
      <c r="AD138" s="115"/>
      <c r="AE138" s="475"/>
    </row>
    <row r="139" spans="1:34" ht="15.75" customHeight="1" x14ac:dyDescent="0.25">
      <c r="A139" s="120"/>
      <c r="B139" s="311"/>
      <c r="C139" s="364"/>
      <c r="D139" s="364"/>
      <c r="E139" s="364"/>
      <c r="F139" s="312"/>
      <c r="G139" s="313"/>
      <c r="H139" s="237"/>
      <c r="I139" s="237"/>
      <c r="J139" s="237"/>
      <c r="K139" s="655"/>
      <c r="L139" s="706"/>
      <c r="M139" s="311"/>
      <c r="N139" s="364"/>
      <c r="O139" s="364"/>
      <c r="P139" s="364"/>
      <c r="Q139" s="364"/>
      <c r="R139" s="312"/>
      <c r="S139" s="313"/>
      <c r="T139" s="237"/>
      <c r="U139" s="237"/>
      <c r="V139" s="655"/>
      <c r="W139" s="678"/>
      <c r="X139" s="320"/>
      <c r="Y139" s="320"/>
      <c r="Z139" s="10"/>
      <c r="AA139" s="315" t="s">
        <v>11</v>
      </c>
      <c r="AB139" s="34" t="s">
        <v>213</v>
      </c>
      <c r="AC139" s="115">
        <v>82282.31</v>
      </c>
      <c r="AD139" s="115"/>
      <c r="AE139" s="475"/>
    </row>
    <row r="140" spans="1:34" ht="15.75" customHeight="1" x14ac:dyDescent="0.25">
      <c r="A140" s="120"/>
      <c r="B140" s="311"/>
      <c r="C140" s="364"/>
      <c r="D140" s="364"/>
      <c r="E140" s="364"/>
      <c r="F140" s="312"/>
      <c r="G140" s="313"/>
      <c r="H140" s="237"/>
      <c r="I140" s="237"/>
      <c r="J140" s="237"/>
      <c r="K140" s="655"/>
      <c r="L140" s="706"/>
      <c r="M140" s="311"/>
      <c r="N140" s="364"/>
      <c r="O140" s="364"/>
      <c r="P140" s="364"/>
      <c r="Q140" s="364"/>
      <c r="R140" s="312"/>
      <c r="S140" s="313"/>
      <c r="T140" s="237"/>
      <c r="U140" s="237"/>
      <c r="V140" s="655"/>
      <c r="W140" s="678"/>
      <c r="X140" s="320"/>
      <c r="Y140" s="320"/>
      <c r="Z140" s="10"/>
      <c r="AA140" s="315" t="s">
        <v>11</v>
      </c>
      <c r="AB140" s="34" t="s">
        <v>214</v>
      </c>
      <c r="AC140" s="115">
        <v>122315.47</v>
      </c>
      <c r="AD140" s="115"/>
      <c r="AE140" s="475"/>
    </row>
    <row r="141" spans="1:34" ht="15.75" customHeight="1" thickBot="1" x14ac:dyDescent="0.3">
      <c r="A141" s="120"/>
      <c r="B141" s="311"/>
      <c r="C141" s="364"/>
      <c r="D141" s="364"/>
      <c r="E141" s="364"/>
      <c r="F141" s="312"/>
      <c r="G141" s="313"/>
      <c r="H141" s="237"/>
      <c r="I141" s="237"/>
      <c r="J141" s="237"/>
      <c r="K141" s="655"/>
      <c r="L141" s="706"/>
      <c r="M141" s="311"/>
      <c r="N141" s="364"/>
      <c r="O141" s="364"/>
      <c r="P141" s="364"/>
      <c r="Q141" s="364"/>
      <c r="R141" s="312"/>
      <c r="S141" s="313"/>
      <c r="T141" s="237"/>
      <c r="U141" s="237"/>
      <c r="V141" s="655"/>
      <c r="W141" s="678"/>
      <c r="X141" s="320"/>
      <c r="Y141" s="320"/>
      <c r="Z141" s="10"/>
      <c r="AA141" s="315" t="s">
        <v>11</v>
      </c>
      <c r="AB141" s="34" t="s">
        <v>215</v>
      </c>
      <c r="AC141" s="115">
        <v>39315.18</v>
      </c>
      <c r="AD141" s="115"/>
      <c r="AE141" s="476"/>
    </row>
    <row r="142" spans="1:34" ht="15.75" customHeight="1" x14ac:dyDescent="0.25">
      <c r="A142" s="120"/>
      <c r="B142" s="311"/>
      <c r="C142" s="364"/>
      <c r="D142" s="364"/>
      <c r="E142" s="364"/>
      <c r="F142" s="312"/>
      <c r="G142" s="313"/>
      <c r="H142" s="237"/>
      <c r="I142" s="237"/>
      <c r="J142" s="237"/>
      <c r="K142" s="655"/>
      <c r="L142" s="706"/>
      <c r="M142" s="311"/>
      <c r="N142" s="364"/>
      <c r="O142" s="364"/>
      <c r="P142" s="364"/>
      <c r="Q142" s="364"/>
      <c r="R142" s="312"/>
      <c r="S142" s="313"/>
      <c r="T142" s="237"/>
      <c r="U142" s="237"/>
      <c r="V142" s="655"/>
      <c r="W142" s="678"/>
      <c r="X142" s="320"/>
      <c r="Y142" s="320"/>
      <c r="Z142" s="10"/>
      <c r="AA142" s="315" t="s">
        <v>11</v>
      </c>
      <c r="AB142" s="34" t="s">
        <v>216</v>
      </c>
      <c r="AC142" s="115">
        <v>235719.09</v>
      </c>
      <c r="AD142" s="115"/>
      <c r="AE142" s="259"/>
    </row>
    <row r="143" spans="1:34" ht="15.75" customHeight="1" x14ac:dyDescent="0.25">
      <c r="A143" s="120"/>
      <c r="B143" s="311"/>
      <c r="C143" s="364"/>
      <c r="D143" s="364"/>
      <c r="E143" s="364"/>
      <c r="F143" s="312"/>
      <c r="G143" s="313"/>
      <c r="H143" s="237"/>
      <c r="I143" s="237"/>
      <c r="J143" s="237"/>
      <c r="K143" s="655"/>
      <c r="L143" s="706"/>
      <c r="M143" s="311"/>
      <c r="N143" s="364"/>
      <c r="O143" s="364"/>
      <c r="P143" s="364"/>
      <c r="Q143" s="364"/>
      <c r="R143" s="312"/>
      <c r="S143" s="313"/>
      <c r="T143" s="237"/>
      <c r="U143" s="237"/>
      <c r="V143" s="655"/>
      <c r="W143" s="678"/>
      <c r="X143" s="320"/>
      <c r="Y143" s="320"/>
      <c r="Z143" s="10"/>
      <c r="AA143" s="315" t="s">
        <v>11</v>
      </c>
      <c r="AB143" s="34" t="s">
        <v>217</v>
      </c>
      <c r="AC143" s="115">
        <v>452969.73</v>
      </c>
      <c r="AD143" s="115"/>
      <c r="AE143" s="40"/>
    </row>
    <row r="144" spans="1:34" ht="15.75" customHeight="1" thickBot="1" x14ac:dyDescent="0.3">
      <c r="A144" s="120"/>
      <c r="B144" s="311"/>
      <c r="C144" s="364"/>
      <c r="D144" s="364"/>
      <c r="E144" s="364"/>
      <c r="F144" s="312"/>
      <c r="G144" s="313"/>
      <c r="H144" s="237"/>
      <c r="I144" s="237"/>
      <c r="J144" s="237"/>
      <c r="K144" s="655"/>
      <c r="L144" s="706"/>
      <c r="M144" s="311"/>
      <c r="N144" s="364"/>
      <c r="O144" s="364"/>
      <c r="P144" s="364"/>
      <c r="Q144" s="364"/>
      <c r="R144" s="312"/>
      <c r="S144" s="313"/>
      <c r="T144" s="237"/>
      <c r="U144" s="237"/>
      <c r="V144" s="655"/>
      <c r="W144" s="678"/>
      <c r="X144" s="320"/>
      <c r="Y144" s="320"/>
      <c r="Z144" s="10"/>
      <c r="AA144" s="413" t="s">
        <v>11</v>
      </c>
      <c r="AB144" s="35" t="s">
        <v>218</v>
      </c>
      <c r="AC144" s="125">
        <v>218814.14</v>
      </c>
      <c r="AD144" s="84"/>
      <c r="AE144" s="40"/>
    </row>
    <row r="145" spans="1:34" ht="15.75" hidden="1" customHeight="1" x14ac:dyDescent="0.25">
      <c r="A145" s="120"/>
      <c r="B145" s="311"/>
      <c r="C145" s="364"/>
      <c r="D145" s="364"/>
      <c r="E145" s="364"/>
      <c r="F145" s="312"/>
      <c r="G145" s="313"/>
      <c r="H145" s="237"/>
      <c r="I145" s="237"/>
      <c r="J145" s="237"/>
      <c r="K145" s="655"/>
      <c r="L145" s="706"/>
      <c r="M145" s="311"/>
      <c r="N145" s="364"/>
      <c r="O145" s="364"/>
      <c r="P145" s="364"/>
      <c r="Q145" s="364"/>
      <c r="R145" s="312"/>
      <c r="S145" s="313"/>
      <c r="T145" s="237"/>
      <c r="U145" s="237"/>
      <c r="V145" s="655"/>
      <c r="W145" s="678"/>
      <c r="X145" s="320"/>
      <c r="Y145" s="320"/>
      <c r="Z145" s="10"/>
      <c r="AA145" s="413"/>
      <c r="AB145" s="437"/>
      <c r="AC145" s="543"/>
      <c r="AD145" s="543"/>
      <c r="AE145" s="40"/>
    </row>
    <row r="146" spans="1:34" ht="15.75" hidden="1" customHeight="1" thickBot="1" x14ac:dyDescent="0.3">
      <c r="A146" s="120"/>
      <c r="B146" s="311"/>
      <c r="C146" s="364"/>
      <c r="D146" s="364"/>
      <c r="E146" s="364"/>
      <c r="F146" s="312"/>
      <c r="G146" s="313"/>
      <c r="H146" s="237"/>
      <c r="I146" s="237"/>
      <c r="J146" s="237"/>
      <c r="K146" s="655"/>
      <c r="L146" s="706"/>
      <c r="M146" s="311"/>
      <c r="N146" s="364"/>
      <c r="O146" s="364"/>
      <c r="P146" s="364"/>
      <c r="Q146" s="364"/>
      <c r="R146" s="312"/>
      <c r="S146" s="313"/>
      <c r="T146" s="237"/>
      <c r="U146" s="237"/>
      <c r="V146" s="656"/>
      <c r="W146" s="679"/>
      <c r="X146" s="320"/>
      <c r="Y146" s="320"/>
      <c r="Z146" s="10"/>
      <c r="AA146" s="413"/>
      <c r="AB146" s="437"/>
      <c r="AC146" s="543"/>
      <c r="AD146" s="543"/>
      <c r="AE146" s="124"/>
    </row>
    <row r="147" spans="1:34" ht="15.75" hidden="1" customHeight="1" x14ac:dyDescent="0.25">
      <c r="A147" s="120"/>
      <c r="B147" s="311"/>
      <c r="C147" s="364"/>
      <c r="D147" s="364"/>
      <c r="E147" s="364"/>
      <c r="F147" s="312"/>
      <c r="G147" s="313"/>
      <c r="H147" s="237"/>
      <c r="I147" s="237"/>
      <c r="J147" s="237"/>
      <c r="K147" s="655"/>
      <c r="L147" s="706"/>
      <c r="M147" s="311"/>
      <c r="N147" s="364"/>
      <c r="O147" s="364"/>
      <c r="P147" s="364"/>
      <c r="Q147" s="364"/>
      <c r="R147" s="312"/>
      <c r="S147" s="313"/>
      <c r="T147" s="237"/>
      <c r="U147" s="237"/>
      <c r="V147" s="694"/>
      <c r="W147" s="689"/>
      <c r="X147" s="217"/>
      <c r="Y147" s="217"/>
      <c r="Z147" s="28"/>
      <c r="AA147" s="355"/>
      <c r="AB147" s="509"/>
      <c r="AC147" s="297"/>
      <c r="AD147" s="297"/>
      <c r="AE147" s="472"/>
    </row>
    <row r="148" spans="1:34" ht="15.75" hidden="1" customHeight="1" thickBot="1" x14ac:dyDescent="0.3">
      <c r="A148" s="120"/>
      <c r="B148" s="311"/>
      <c r="C148" s="364"/>
      <c r="D148" s="364"/>
      <c r="E148" s="364"/>
      <c r="F148" s="312"/>
      <c r="G148" s="313"/>
      <c r="H148" s="237"/>
      <c r="I148" s="237"/>
      <c r="J148" s="237"/>
      <c r="K148" s="655"/>
      <c r="L148" s="706"/>
      <c r="M148" s="311"/>
      <c r="N148" s="364"/>
      <c r="O148" s="364"/>
      <c r="P148" s="364"/>
      <c r="Q148" s="364"/>
      <c r="R148" s="312"/>
      <c r="S148" s="313"/>
      <c r="T148" s="237"/>
      <c r="U148" s="237"/>
      <c r="V148" s="656"/>
      <c r="W148" s="690"/>
      <c r="X148" s="320"/>
      <c r="Y148" s="203"/>
      <c r="Z148" s="11"/>
      <c r="AA148" s="318"/>
      <c r="AB148" s="436"/>
      <c r="AC148" s="544"/>
      <c r="AD148" s="544"/>
      <c r="AE148" s="476"/>
    </row>
    <row r="149" spans="1:34" ht="15.75" customHeight="1" thickBot="1" x14ac:dyDescent="0.3">
      <c r="A149" s="120"/>
      <c r="B149" s="311"/>
      <c r="C149" s="364"/>
      <c r="D149" s="364"/>
      <c r="E149" s="364"/>
      <c r="F149" s="312"/>
      <c r="G149" s="313"/>
      <c r="H149" s="237"/>
      <c r="I149" s="237"/>
      <c r="J149" s="237"/>
      <c r="K149" s="655"/>
      <c r="L149" s="706"/>
      <c r="M149" s="311"/>
      <c r="N149" s="364"/>
      <c r="O149" s="364"/>
      <c r="P149" s="364"/>
      <c r="Q149" s="364"/>
      <c r="R149" s="312"/>
      <c r="S149" s="313"/>
      <c r="T149" s="237"/>
      <c r="U149" s="237"/>
      <c r="V149" s="694">
        <v>5</v>
      </c>
      <c r="W149" s="689" t="s">
        <v>109</v>
      </c>
      <c r="X149" s="215" t="s">
        <v>170</v>
      </c>
      <c r="Y149" s="217" t="s">
        <v>146</v>
      </c>
      <c r="Z149" s="28" t="s">
        <v>199</v>
      </c>
      <c r="AA149" s="355" t="s">
        <v>11</v>
      </c>
      <c r="AB149" s="44" t="s">
        <v>201</v>
      </c>
      <c r="AC149" s="330">
        <v>350464.28</v>
      </c>
      <c r="AD149" s="215"/>
      <c r="AE149" s="472"/>
    </row>
    <row r="150" spans="1:34" ht="15.75" customHeight="1" thickBot="1" x14ac:dyDescent="0.3">
      <c r="A150" s="120"/>
      <c r="B150" s="311"/>
      <c r="C150" s="364"/>
      <c r="D150" s="364"/>
      <c r="E150" s="364"/>
      <c r="F150" s="312"/>
      <c r="G150" s="313"/>
      <c r="H150" s="237"/>
      <c r="I150" s="237"/>
      <c r="J150" s="237"/>
      <c r="K150" s="655"/>
      <c r="L150" s="706"/>
      <c r="M150" s="311"/>
      <c r="N150" s="364"/>
      <c r="O150" s="364"/>
      <c r="P150" s="364"/>
      <c r="Q150" s="364"/>
      <c r="R150" s="312"/>
      <c r="S150" s="313"/>
      <c r="T150" s="237"/>
      <c r="U150" s="237"/>
      <c r="V150" s="655"/>
      <c r="W150" s="690"/>
      <c r="X150" s="216" t="s">
        <v>200</v>
      </c>
      <c r="Y150" s="203"/>
      <c r="Z150" s="11"/>
      <c r="AA150" s="477"/>
      <c r="AB150" s="190"/>
      <c r="AC150" s="216"/>
      <c r="AD150" s="216"/>
      <c r="AE150" s="479"/>
    </row>
    <row r="151" spans="1:34" ht="15.75" hidden="1" customHeight="1" x14ac:dyDescent="0.25">
      <c r="A151" s="120"/>
      <c r="B151" s="311"/>
      <c r="C151" s="364"/>
      <c r="D151" s="364"/>
      <c r="E151" s="364"/>
      <c r="F151" s="312"/>
      <c r="G151" s="313"/>
      <c r="H151" s="237"/>
      <c r="I151" s="237"/>
      <c r="J151" s="237"/>
      <c r="K151" s="655"/>
      <c r="L151" s="706"/>
      <c r="M151" s="311"/>
      <c r="N151" s="364"/>
      <c r="O151" s="364"/>
      <c r="P151" s="364"/>
      <c r="Q151" s="364"/>
      <c r="R151" s="312"/>
      <c r="S151" s="313"/>
      <c r="T151" s="237"/>
      <c r="U151" s="237"/>
      <c r="V151" s="466">
        <v>6</v>
      </c>
      <c r="W151" s="461" t="s">
        <v>109</v>
      </c>
      <c r="X151" s="215"/>
      <c r="Y151" s="217"/>
      <c r="Z151" s="28"/>
      <c r="AA151" s="315"/>
      <c r="AB151" s="82"/>
      <c r="AC151" s="554"/>
      <c r="AD151" s="575"/>
      <c r="AE151" s="472"/>
    </row>
    <row r="152" spans="1:34" ht="15.75" hidden="1" customHeight="1" x14ac:dyDescent="0.25">
      <c r="A152" s="120"/>
      <c r="B152" s="311"/>
      <c r="C152" s="364"/>
      <c r="D152" s="364"/>
      <c r="E152" s="364"/>
      <c r="F152" s="312"/>
      <c r="G152" s="313"/>
      <c r="H152" s="237"/>
      <c r="I152" s="237"/>
      <c r="J152" s="237"/>
      <c r="K152" s="655"/>
      <c r="L152" s="706"/>
      <c r="M152" s="311"/>
      <c r="N152" s="364"/>
      <c r="O152" s="364"/>
      <c r="P152" s="364"/>
      <c r="Q152" s="364"/>
      <c r="R152" s="312"/>
      <c r="S152" s="313"/>
      <c r="T152" s="237"/>
      <c r="U152" s="237"/>
      <c r="V152" s="465"/>
      <c r="W152" s="467"/>
      <c r="X152" s="219"/>
      <c r="Y152" s="320"/>
      <c r="Z152" s="10"/>
      <c r="AA152" s="315"/>
      <c r="AB152" s="82"/>
      <c r="AC152" s="554"/>
      <c r="AD152" s="575"/>
      <c r="AE152" s="475"/>
    </row>
    <row r="153" spans="1:34" ht="15.75" hidden="1" customHeight="1" x14ac:dyDescent="0.25">
      <c r="A153" s="120"/>
      <c r="B153" s="311"/>
      <c r="C153" s="364"/>
      <c r="D153" s="364"/>
      <c r="E153" s="364"/>
      <c r="F153" s="312"/>
      <c r="G153" s="313"/>
      <c r="H153" s="237"/>
      <c r="I153" s="237"/>
      <c r="J153" s="237"/>
      <c r="K153" s="655"/>
      <c r="L153" s="706"/>
      <c r="M153" s="311"/>
      <c r="N153" s="364"/>
      <c r="O153" s="364"/>
      <c r="P153" s="364"/>
      <c r="Q153" s="364"/>
      <c r="R153" s="312"/>
      <c r="S153" s="313"/>
      <c r="T153" s="237"/>
      <c r="U153" s="237"/>
      <c r="V153" s="465"/>
      <c r="W153" s="467"/>
      <c r="X153" s="219"/>
      <c r="Y153" s="320"/>
      <c r="Z153" s="320"/>
      <c r="AA153" s="315"/>
      <c r="AB153" s="34"/>
      <c r="AC153" s="554"/>
      <c r="AD153" s="575"/>
      <c r="AE153" s="475"/>
    </row>
    <row r="154" spans="1:34" ht="15.75" hidden="1" customHeight="1" x14ac:dyDescent="0.25">
      <c r="A154" s="120"/>
      <c r="B154" s="311"/>
      <c r="C154" s="364"/>
      <c r="D154" s="364"/>
      <c r="E154" s="364"/>
      <c r="F154" s="312"/>
      <c r="G154" s="313"/>
      <c r="H154" s="237"/>
      <c r="I154" s="237"/>
      <c r="J154" s="237"/>
      <c r="K154" s="655"/>
      <c r="L154" s="706"/>
      <c r="M154" s="311"/>
      <c r="N154" s="364"/>
      <c r="O154" s="364"/>
      <c r="P154" s="364"/>
      <c r="Q154" s="364"/>
      <c r="R154" s="312"/>
      <c r="S154" s="313"/>
      <c r="T154" s="237"/>
      <c r="U154" s="237"/>
      <c r="V154" s="465"/>
      <c r="W154" s="467"/>
      <c r="X154" s="219"/>
      <c r="Y154" s="320"/>
      <c r="Z154" s="320"/>
      <c r="AA154" s="553"/>
      <c r="AB154" s="34"/>
      <c r="AC154" s="554"/>
      <c r="AD154" s="575"/>
      <c r="AE154" s="475"/>
    </row>
    <row r="155" spans="1:34" ht="15.75" hidden="1" customHeight="1" x14ac:dyDescent="0.25">
      <c r="A155" s="120"/>
      <c r="B155" s="311"/>
      <c r="C155" s="364"/>
      <c r="D155" s="364"/>
      <c r="E155" s="364"/>
      <c r="F155" s="312"/>
      <c r="G155" s="313"/>
      <c r="H155" s="237"/>
      <c r="I155" s="237"/>
      <c r="J155" s="237"/>
      <c r="K155" s="655"/>
      <c r="L155" s="706"/>
      <c r="M155" s="311"/>
      <c r="N155" s="364"/>
      <c r="O155" s="364"/>
      <c r="P155" s="364"/>
      <c r="Q155" s="364"/>
      <c r="R155" s="312"/>
      <c r="S155" s="313"/>
      <c r="T155" s="237"/>
      <c r="U155" s="237"/>
      <c r="V155" s="465"/>
      <c r="W155" s="467"/>
      <c r="X155" s="219"/>
      <c r="Y155" s="320"/>
      <c r="Z155" s="320"/>
      <c r="AA155" s="315"/>
      <c r="AB155" s="34"/>
      <c r="AC155" s="554"/>
      <c r="AD155" s="575"/>
      <c r="AE155" s="475"/>
    </row>
    <row r="156" spans="1:34" ht="15.75" hidden="1" customHeight="1" thickBot="1" x14ac:dyDescent="0.3">
      <c r="A156" s="120"/>
      <c r="B156" s="311"/>
      <c r="C156" s="364"/>
      <c r="D156" s="364"/>
      <c r="E156" s="364"/>
      <c r="F156" s="312"/>
      <c r="G156" s="313"/>
      <c r="H156" s="237"/>
      <c r="I156" s="237"/>
      <c r="J156" s="237"/>
      <c r="K156" s="655"/>
      <c r="L156" s="706"/>
      <c r="M156" s="311"/>
      <c r="N156" s="364"/>
      <c r="O156" s="364"/>
      <c r="P156" s="364"/>
      <c r="Q156" s="364"/>
      <c r="R156" s="312"/>
      <c r="S156" s="313"/>
      <c r="T156" s="237"/>
      <c r="U156" s="237"/>
      <c r="V156" s="465"/>
      <c r="W156" s="467"/>
      <c r="X156" s="320"/>
      <c r="Y156" s="320"/>
      <c r="Z156" s="320"/>
      <c r="AA156" s="413"/>
      <c r="AB156" s="437"/>
      <c r="AC156" s="298"/>
      <c r="AD156" s="298"/>
      <c r="AE156" s="476"/>
    </row>
    <row r="157" spans="1:34" ht="15.75" hidden="1" customHeight="1" thickBot="1" x14ac:dyDescent="0.3">
      <c r="A157" s="120"/>
      <c r="B157" s="311"/>
      <c r="C157" s="364"/>
      <c r="D157" s="364"/>
      <c r="E157" s="364"/>
      <c r="F157" s="312"/>
      <c r="G157" s="313"/>
      <c r="H157" s="237"/>
      <c r="I157" s="237"/>
      <c r="J157" s="237"/>
      <c r="K157" s="655"/>
      <c r="L157" s="706"/>
      <c r="M157" s="311"/>
      <c r="N157" s="364"/>
      <c r="O157" s="364"/>
      <c r="P157" s="364"/>
      <c r="Q157" s="364"/>
      <c r="R157" s="312"/>
      <c r="S157" s="313"/>
      <c r="T157" s="237"/>
      <c r="U157" s="237"/>
      <c r="V157" s="466">
        <v>7</v>
      </c>
      <c r="W157" s="461" t="s">
        <v>109</v>
      </c>
      <c r="X157" s="215"/>
      <c r="Y157" s="217"/>
      <c r="Z157" s="28"/>
      <c r="AA157" s="355"/>
      <c r="AB157" s="44"/>
      <c r="AC157" s="330"/>
      <c r="AD157" s="330"/>
      <c r="AE157" s="472"/>
      <c r="AH157" s="73"/>
    </row>
    <row r="158" spans="1:34" ht="15.75" hidden="1" customHeight="1" thickBot="1" x14ac:dyDescent="0.3">
      <c r="A158" s="120"/>
      <c r="B158" s="311"/>
      <c r="C158" s="364"/>
      <c r="D158" s="364"/>
      <c r="E158" s="364"/>
      <c r="F158" s="312"/>
      <c r="G158" s="313"/>
      <c r="H158" s="237"/>
      <c r="I158" s="237"/>
      <c r="J158" s="237"/>
      <c r="K158" s="655"/>
      <c r="L158" s="706"/>
      <c r="M158" s="311"/>
      <c r="N158" s="364"/>
      <c r="O158" s="364"/>
      <c r="P158" s="364"/>
      <c r="Q158" s="364"/>
      <c r="R158" s="312"/>
      <c r="S158" s="313"/>
      <c r="T158" s="237"/>
      <c r="U158" s="237"/>
      <c r="V158" s="568"/>
      <c r="W158" s="462"/>
      <c r="X158" s="216"/>
      <c r="Y158" s="203"/>
      <c r="Z158" s="11"/>
      <c r="AA158" s="559"/>
      <c r="AB158" s="343"/>
      <c r="AC158" s="215"/>
      <c r="AD158" s="215"/>
      <c r="AE158" s="476"/>
    </row>
    <row r="159" spans="1:34" ht="15.75" hidden="1" customHeight="1" x14ac:dyDescent="0.25">
      <c r="A159" s="120"/>
      <c r="B159" s="311"/>
      <c r="C159" s="364"/>
      <c r="D159" s="364"/>
      <c r="E159" s="364"/>
      <c r="F159" s="312"/>
      <c r="G159" s="313"/>
      <c r="H159" s="237"/>
      <c r="I159" s="237"/>
      <c r="J159" s="237"/>
      <c r="K159" s="655"/>
      <c r="L159" s="706"/>
      <c r="M159" s="311"/>
      <c r="N159" s="364"/>
      <c r="O159" s="364"/>
      <c r="P159" s="364"/>
      <c r="Q159" s="364"/>
      <c r="R159" s="312"/>
      <c r="S159" s="313"/>
      <c r="T159" s="237"/>
      <c r="U159" s="237"/>
      <c r="V159" s="569">
        <v>8</v>
      </c>
      <c r="W159" s="351" t="s">
        <v>109</v>
      </c>
      <c r="X159" s="217"/>
      <c r="Y159" s="217"/>
      <c r="Z159" s="217"/>
      <c r="AA159" s="355"/>
      <c r="AB159" s="44"/>
      <c r="AC159" s="472"/>
      <c r="AD159" s="472"/>
      <c r="AE159" s="259"/>
    </row>
    <row r="160" spans="1:34" ht="15.75" hidden="1" customHeight="1" x14ac:dyDescent="0.25">
      <c r="A160" s="120"/>
      <c r="B160" s="311"/>
      <c r="C160" s="364"/>
      <c r="D160" s="364"/>
      <c r="E160" s="364"/>
      <c r="F160" s="312"/>
      <c r="G160" s="313"/>
      <c r="H160" s="237"/>
      <c r="I160" s="237"/>
      <c r="J160" s="237"/>
      <c r="K160" s="655"/>
      <c r="L160" s="706"/>
      <c r="M160" s="311"/>
      <c r="N160" s="364"/>
      <c r="O160" s="364"/>
      <c r="P160" s="364"/>
      <c r="Q160" s="364"/>
      <c r="R160" s="312"/>
      <c r="S160" s="313"/>
      <c r="T160" s="237"/>
      <c r="U160" s="237"/>
      <c r="V160" s="572"/>
      <c r="W160" s="352"/>
      <c r="X160" s="320"/>
      <c r="Y160" s="320"/>
      <c r="Z160" s="320"/>
      <c r="AA160" s="315"/>
      <c r="AB160" s="34"/>
      <c r="AC160" s="475"/>
      <c r="AD160" s="475"/>
      <c r="AE160" s="354"/>
    </row>
    <row r="161" spans="1:38" ht="15.75" hidden="1" customHeight="1" x14ac:dyDescent="0.25">
      <c r="A161" s="120"/>
      <c r="B161" s="311"/>
      <c r="C161" s="364"/>
      <c r="D161" s="364"/>
      <c r="E161" s="364"/>
      <c r="F161" s="312"/>
      <c r="G161" s="313"/>
      <c r="H161" s="237"/>
      <c r="I161" s="237"/>
      <c r="J161" s="237"/>
      <c r="K161" s="655"/>
      <c r="L161" s="706"/>
      <c r="M161" s="311"/>
      <c r="N161" s="364"/>
      <c r="O161" s="364"/>
      <c r="P161" s="364"/>
      <c r="Q161" s="364"/>
      <c r="R161" s="312"/>
      <c r="S161" s="313"/>
      <c r="T161" s="237"/>
      <c r="U161" s="237"/>
      <c r="V161" s="572"/>
      <c r="W161" s="352"/>
      <c r="X161" s="320"/>
      <c r="Y161" s="320"/>
      <c r="Z161" s="320"/>
      <c r="AA161" s="315"/>
      <c r="AB161" s="34"/>
      <c r="AC161" s="475"/>
      <c r="AD161" s="475"/>
      <c r="AE161" s="354"/>
    </row>
    <row r="162" spans="1:38" ht="15.75" hidden="1" customHeight="1" x14ac:dyDescent="0.25">
      <c r="A162" s="120"/>
      <c r="B162" s="311"/>
      <c r="C162" s="364"/>
      <c r="D162" s="364"/>
      <c r="E162" s="364"/>
      <c r="F162" s="312"/>
      <c r="G162" s="313"/>
      <c r="H162" s="237"/>
      <c r="I162" s="237"/>
      <c r="J162" s="237"/>
      <c r="K162" s="655"/>
      <c r="L162" s="706"/>
      <c r="M162" s="311"/>
      <c r="N162" s="364"/>
      <c r="O162" s="364"/>
      <c r="P162" s="364"/>
      <c r="Q162" s="364"/>
      <c r="R162" s="312"/>
      <c r="S162" s="313"/>
      <c r="T162" s="237"/>
      <c r="U162" s="237"/>
      <c r="V162" s="572"/>
      <c r="W162" s="352"/>
      <c r="X162" s="320"/>
      <c r="Y162" s="320"/>
      <c r="Z162" s="320"/>
      <c r="AA162" s="315"/>
      <c r="AB162" s="34"/>
      <c r="AC162" s="475"/>
      <c r="AD162" s="475"/>
      <c r="AE162" s="123"/>
    </row>
    <row r="163" spans="1:38" ht="15.75" hidden="1" customHeight="1" x14ac:dyDescent="0.25">
      <c r="A163" s="222"/>
      <c r="B163" s="577"/>
      <c r="C163" s="150"/>
      <c r="D163" s="150"/>
      <c r="E163" s="150"/>
      <c r="F163" s="578"/>
      <c r="G163" s="579"/>
      <c r="H163" s="237"/>
      <c r="I163" s="237"/>
      <c r="J163" s="237"/>
      <c r="K163" s="571"/>
      <c r="L163" s="580"/>
      <c r="M163" s="577"/>
      <c r="N163" s="150"/>
      <c r="O163" s="150"/>
      <c r="P163" s="150"/>
      <c r="Q163" s="150"/>
      <c r="R163" s="578"/>
      <c r="S163" s="579"/>
      <c r="T163" s="237"/>
      <c r="U163" s="237"/>
      <c r="V163" s="572"/>
      <c r="W163" s="352"/>
      <c r="X163" s="320"/>
      <c r="Y163" s="320"/>
      <c r="Z163" s="320"/>
      <c r="AA163" s="315"/>
      <c r="AB163" s="34"/>
      <c r="AC163" s="475"/>
      <c r="AD163" s="475"/>
      <c r="AE163" s="204"/>
    </row>
    <row r="164" spans="1:38" ht="15.75" hidden="1" customHeight="1" thickBot="1" x14ac:dyDescent="0.3">
      <c r="A164" s="222"/>
      <c r="B164" s="577"/>
      <c r="C164" s="150"/>
      <c r="D164" s="150"/>
      <c r="E164" s="150"/>
      <c r="F164" s="578"/>
      <c r="G164" s="579"/>
      <c r="H164" s="237"/>
      <c r="I164" s="237"/>
      <c r="J164" s="237"/>
      <c r="K164" s="571"/>
      <c r="L164" s="580"/>
      <c r="M164" s="577"/>
      <c r="N164" s="150"/>
      <c r="O164" s="150"/>
      <c r="P164" s="150"/>
      <c r="Q164" s="150"/>
      <c r="R164" s="578"/>
      <c r="S164" s="579"/>
      <c r="T164" s="237"/>
      <c r="U164" s="237"/>
      <c r="V164" s="570"/>
      <c r="W164" s="581"/>
      <c r="X164" s="203"/>
      <c r="Y164" s="203"/>
      <c r="Z164" s="203"/>
      <c r="AA164" s="318"/>
      <c r="AB164" s="29"/>
      <c r="AC164" s="476"/>
      <c r="AD164" s="476"/>
      <c r="AE164" s="204"/>
    </row>
    <row r="165" spans="1:38" ht="15.75" customHeight="1" thickBot="1" x14ac:dyDescent="0.3">
      <c r="A165" s="623" t="s">
        <v>64</v>
      </c>
      <c r="B165" s="624"/>
      <c r="C165" s="624"/>
      <c r="D165" s="624"/>
      <c r="E165" s="624"/>
      <c r="F165" s="625"/>
      <c r="G165" s="128" t="e">
        <f>G104+G105+G106+#REF!+#REF!</f>
        <v>#REF!</v>
      </c>
      <c r="K165" s="673" t="s">
        <v>64</v>
      </c>
      <c r="L165" s="674"/>
      <c r="M165" s="674"/>
      <c r="N165" s="674"/>
      <c r="O165" s="674"/>
      <c r="P165" s="674"/>
      <c r="Q165" s="674"/>
      <c r="R165" s="675"/>
      <c r="S165" s="186" t="e">
        <f>S104+S105+S106+#REF!+#REF!</f>
        <v>#REF!</v>
      </c>
      <c r="V165" s="610" t="s">
        <v>64</v>
      </c>
      <c r="W165" s="603"/>
      <c r="X165" s="603"/>
      <c r="Y165" s="603"/>
      <c r="Z165" s="603"/>
      <c r="AA165" s="611"/>
      <c r="AB165" s="611"/>
      <c r="AC165" s="56">
        <f>AC99+AC101+AC104+AC106+AC114+AC115+AC116+AC117+AC118+AC119+AC130+AC131+AC132+AC133+AC134+AC135+AC136+AC137+AC138+AC139+AC140+AC141+AC142+AC143+AC144+AC149</f>
        <v>3009327.3600000003</v>
      </c>
      <c r="AD165" s="56">
        <f>AD99+AD101+AD104+AD130+AD131+AD132+AD133+AD134+AD135+AD136+AD137+AD138+AD139+AD140+AD141+AD142+AD143+AD144+AD149+AD151+AD152+AD153+AD154+AD155+AD157+AD159+AD160+AD161+AD162+AD163+AD164+AD106</f>
        <v>0</v>
      </c>
      <c r="AE165" s="197">
        <f t="shared" ref="AE165" si="4">AE99+AE101+AE104+AE130+AE131+AE132+AE133+AE134+AE135+AE136+AE137+AE138+AE139+AE140+AE141+AE147+AE148+AE149+AE151+AE152+AE153+AE154+AE155+AE156+AE157</f>
        <v>0</v>
      </c>
      <c r="AI165" s="73"/>
    </row>
    <row r="166" spans="1:38" ht="15.75" customHeight="1" thickBot="1" x14ac:dyDescent="0.3">
      <c r="A166" s="375"/>
      <c r="B166" s="280"/>
      <c r="C166" s="280"/>
      <c r="D166" s="280"/>
      <c r="E166" s="280"/>
      <c r="F166" s="281"/>
      <c r="G166" s="185"/>
      <c r="K166" s="282"/>
      <c r="L166" s="213"/>
      <c r="M166" s="213"/>
      <c r="N166" s="213"/>
      <c r="O166" s="213"/>
      <c r="P166" s="213"/>
      <c r="Q166" s="213"/>
      <c r="R166" s="213"/>
      <c r="S166" s="185"/>
      <c r="V166" s="676">
        <v>1</v>
      </c>
      <c r="W166" s="678" t="s">
        <v>114</v>
      </c>
      <c r="X166" s="344" t="s">
        <v>174</v>
      </c>
      <c r="Y166" s="595" t="s">
        <v>153</v>
      </c>
      <c r="Z166" s="217" t="s">
        <v>239</v>
      </c>
      <c r="AA166" s="595" t="s">
        <v>128</v>
      </c>
      <c r="AB166" s="220" t="s">
        <v>241</v>
      </c>
      <c r="AC166" s="218">
        <v>17917.03</v>
      </c>
      <c r="AD166" s="218"/>
      <c r="AE166" s="147"/>
    </row>
    <row r="167" spans="1:38" ht="15.75" customHeight="1" thickBot="1" x14ac:dyDescent="0.3">
      <c r="A167" s="375"/>
      <c r="B167" s="280"/>
      <c r="C167" s="280"/>
      <c r="D167" s="280"/>
      <c r="E167" s="280"/>
      <c r="F167" s="281"/>
      <c r="G167" s="185"/>
      <c r="K167" s="282"/>
      <c r="L167" s="213"/>
      <c r="M167" s="213"/>
      <c r="N167" s="213"/>
      <c r="O167" s="213"/>
      <c r="P167" s="213"/>
      <c r="Q167" s="213"/>
      <c r="R167" s="213"/>
      <c r="S167" s="185"/>
      <c r="V167" s="677"/>
      <c r="W167" s="679"/>
      <c r="X167" s="244" t="s">
        <v>240</v>
      </c>
      <c r="Y167" s="421"/>
      <c r="Z167" s="203"/>
      <c r="AA167" s="203"/>
      <c r="AB167" s="523"/>
      <c r="AC167" s="97"/>
      <c r="AD167" s="97"/>
      <c r="AE167" s="267"/>
    </row>
    <row r="168" spans="1:38" ht="15.75" hidden="1" customHeight="1" thickBot="1" x14ac:dyDescent="0.3">
      <c r="A168" s="375"/>
      <c r="B168" s="280"/>
      <c r="C168" s="280"/>
      <c r="D168" s="280"/>
      <c r="E168" s="280"/>
      <c r="F168" s="281"/>
      <c r="G168" s="185"/>
      <c r="K168" s="187">
        <v>1</v>
      </c>
      <c r="L168" s="188" t="s">
        <v>114</v>
      </c>
      <c r="M168" s="189"/>
      <c r="N168" s="188"/>
      <c r="O168" s="178"/>
      <c r="P168" s="25"/>
      <c r="Q168" s="26"/>
      <c r="R168" s="190"/>
      <c r="S168" s="191"/>
      <c r="V168" s="676"/>
      <c r="W168" s="695"/>
      <c r="X168" s="229"/>
      <c r="Y168" s="217"/>
      <c r="Z168" s="217"/>
      <c r="AA168" s="215"/>
      <c r="AB168" s="520"/>
      <c r="AC168" s="218"/>
      <c r="AD168" s="218"/>
      <c r="AE168" s="267"/>
    </row>
    <row r="169" spans="1:38" ht="15.75" hidden="1" customHeight="1" thickBot="1" x14ac:dyDescent="0.3">
      <c r="A169" s="375"/>
      <c r="B169" s="280"/>
      <c r="C169" s="280"/>
      <c r="D169" s="280"/>
      <c r="E169" s="280"/>
      <c r="F169" s="281"/>
      <c r="G169" s="185"/>
      <c r="K169" s="187">
        <v>2</v>
      </c>
      <c r="L169" s="188" t="s">
        <v>114</v>
      </c>
      <c r="M169" s="189"/>
      <c r="N169" s="188"/>
      <c r="O169" s="188"/>
      <c r="P169" s="25"/>
      <c r="Q169" s="26"/>
      <c r="R169" s="36"/>
      <c r="S169" s="192"/>
      <c r="V169" s="696"/>
      <c r="W169" s="697"/>
      <c r="X169" s="244"/>
      <c r="Y169" s="203"/>
      <c r="Z169" s="203"/>
      <c r="AA169" s="203"/>
      <c r="AB169" s="523"/>
      <c r="AC169" s="97"/>
      <c r="AD169" s="97"/>
      <c r="AE169" s="267"/>
    </row>
    <row r="170" spans="1:38" ht="15.75" hidden="1" customHeight="1" thickBot="1" x14ac:dyDescent="0.3">
      <c r="A170" s="375"/>
      <c r="B170" s="280"/>
      <c r="C170" s="280"/>
      <c r="D170" s="280"/>
      <c r="E170" s="280"/>
      <c r="F170" s="281"/>
      <c r="G170" s="185"/>
      <c r="K170" s="187">
        <v>1</v>
      </c>
      <c r="L170" s="188" t="s">
        <v>114</v>
      </c>
      <c r="M170" s="189"/>
      <c r="N170" s="188"/>
      <c r="O170" s="188"/>
      <c r="P170" s="193"/>
      <c r="Q170" s="26"/>
      <c r="R170" s="36"/>
      <c r="S170" s="192"/>
      <c r="V170" s="482"/>
      <c r="W170" s="457"/>
      <c r="X170" s="457"/>
      <c r="Y170" s="457"/>
      <c r="Z170" s="457"/>
      <c r="AA170" s="457"/>
      <c r="AB170" s="435"/>
      <c r="AC170" s="537"/>
      <c r="AD170" s="537"/>
      <c r="AE170" s="123"/>
      <c r="AL170" t="s">
        <v>118</v>
      </c>
    </row>
    <row r="171" spans="1:38" ht="12.75" customHeight="1" thickBot="1" x14ac:dyDescent="0.3">
      <c r="A171" s="375"/>
      <c r="B171" s="280"/>
      <c r="C171" s="280"/>
      <c r="D171" s="280"/>
      <c r="E171" s="280"/>
      <c r="F171" s="281"/>
      <c r="G171" s="185"/>
      <c r="K171" s="661" t="s">
        <v>29</v>
      </c>
      <c r="L171" s="662"/>
      <c r="M171" s="662"/>
      <c r="N171" s="662"/>
      <c r="O171" s="662"/>
      <c r="P171" s="662"/>
      <c r="Q171" s="662"/>
      <c r="R171" s="663"/>
      <c r="S171" s="197">
        <f>S168+S169+S170</f>
        <v>0</v>
      </c>
      <c r="V171" s="670" t="s">
        <v>29</v>
      </c>
      <c r="W171" s="603"/>
      <c r="X171" s="603"/>
      <c r="Y171" s="603"/>
      <c r="Z171" s="603"/>
      <c r="AA171" s="617"/>
      <c r="AB171" s="617"/>
      <c r="AC171" s="95">
        <f>AC168+AC169+AC170+AC166</f>
        <v>17917.03</v>
      </c>
      <c r="AD171" s="95">
        <f>AD168+AD169+AD170+AD166</f>
        <v>0</v>
      </c>
      <c r="AE171" s="599"/>
    </row>
    <row r="172" spans="1:38" ht="15.75" customHeight="1" thickBot="1" x14ac:dyDescent="0.3">
      <c r="A172" s="375"/>
      <c r="B172" s="280"/>
      <c r="C172" s="280"/>
      <c r="D172" s="280"/>
      <c r="E172" s="280"/>
      <c r="F172" s="281"/>
      <c r="G172" s="185"/>
      <c r="K172" s="282"/>
      <c r="L172" s="213"/>
      <c r="M172" s="213"/>
      <c r="N172" s="213"/>
      <c r="O172" s="213"/>
      <c r="P172" s="213"/>
      <c r="Q172" s="213"/>
      <c r="R172" s="213"/>
      <c r="S172" s="185"/>
      <c r="V172" s="615">
        <v>2</v>
      </c>
      <c r="W172" s="671" t="s">
        <v>137</v>
      </c>
      <c r="X172" s="217" t="s">
        <v>174</v>
      </c>
      <c r="Y172" s="217" t="s">
        <v>155</v>
      </c>
      <c r="Z172" s="28" t="s">
        <v>225</v>
      </c>
      <c r="AA172" s="590" t="s">
        <v>11</v>
      </c>
      <c r="AB172" s="81" t="s">
        <v>227</v>
      </c>
      <c r="AC172" s="208">
        <v>8139.65</v>
      </c>
      <c r="AD172" s="600"/>
      <c r="AE172" s="42"/>
    </row>
    <row r="173" spans="1:38" ht="15.75" customHeight="1" thickBot="1" x14ac:dyDescent="0.3">
      <c r="A173" s="375"/>
      <c r="B173" s="280"/>
      <c r="C173" s="280"/>
      <c r="D173" s="280"/>
      <c r="E173" s="280"/>
      <c r="F173" s="281"/>
      <c r="G173" s="185"/>
      <c r="K173" s="282"/>
      <c r="L173" s="213"/>
      <c r="M173" s="213"/>
      <c r="N173" s="213"/>
      <c r="O173" s="213"/>
      <c r="P173" s="213"/>
      <c r="Q173" s="213"/>
      <c r="R173" s="213"/>
      <c r="S173" s="185"/>
      <c r="V173" s="619"/>
      <c r="W173" s="672"/>
      <c r="X173" s="320" t="s">
        <v>226</v>
      </c>
      <c r="Y173" s="320"/>
      <c r="Z173" s="10"/>
      <c r="AA173" s="515" t="s">
        <v>11</v>
      </c>
      <c r="AB173" s="82" t="s">
        <v>228</v>
      </c>
      <c r="AC173" s="588">
        <v>11902.02</v>
      </c>
      <c r="AD173" s="77"/>
      <c r="AE173" s="40"/>
    </row>
    <row r="174" spans="1:38" ht="15.75" customHeight="1" thickBot="1" x14ac:dyDescent="0.3">
      <c r="A174" s="412"/>
      <c r="B174" s="280"/>
      <c r="C174" s="280"/>
      <c r="D174" s="280"/>
      <c r="E174" s="280"/>
      <c r="F174" s="281"/>
      <c r="G174" s="185"/>
      <c r="K174" s="282"/>
      <c r="L174" s="213"/>
      <c r="M174" s="213"/>
      <c r="N174" s="213"/>
      <c r="O174" s="213"/>
      <c r="P174" s="213"/>
      <c r="Q174" s="213"/>
      <c r="R174" s="213"/>
      <c r="S174" s="185"/>
      <c r="V174" s="498"/>
      <c r="W174" s="548"/>
      <c r="X174" s="94"/>
      <c r="Y174" s="33"/>
      <c r="Z174" s="547"/>
      <c r="AA174" s="296" t="s">
        <v>11</v>
      </c>
      <c r="AB174" s="58" t="s">
        <v>229</v>
      </c>
      <c r="AC174" s="72">
        <v>7984.36</v>
      </c>
      <c r="AD174" s="546"/>
      <c r="AE174" s="347"/>
      <c r="AH174" s="73"/>
    </row>
    <row r="175" spans="1:38" ht="15.75" customHeight="1" thickBot="1" x14ac:dyDescent="0.3">
      <c r="A175" s="412"/>
      <c r="B175" s="280"/>
      <c r="C175" s="280"/>
      <c r="D175" s="280"/>
      <c r="E175" s="280"/>
      <c r="F175" s="281"/>
      <c r="G175" s="185"/>
      <c r="K175" s="282"/>
      <c r="L175" s="213"/>
      <c r="M175" s="213"/>
      <c r="N175" s="213"/>
      <c r="O175" s="213"/>
      <c r="P175" s="213"/>
      <c r="Q175" s="213"/>
      <c r="R175" s="213"/>
      <c r="S175" s="185"/>
      <c r="V175" s="497">
        <v>1</v>
      </c>
      <c r="W175" s="687" t="s">
        <v>137</v>
      </c>
      <c r="X175" s="320" t="s">
        <v>174</v>
      </c>
      <c r="Y175" s="586" t="s">
        <v>154</v>
      </c>
      <c r="Z175" s="320" t="s">
        <v>219</v>
      </c>
      <c r="AA175" s="590" t="s">
        <v>11</v>
      </c>
      <c r="AB175" s="214" t="s">
        <v>221</v>
      </c>
      <c r="AC175" s="156">
        <v>7146.45</v>
      </c>
      <c r="AD175" s="90"/>
      <c r="AE175" s="266"/>
    </row>
    <row r="176" spans="1:38" ht="15.75" customHeight="1" thickBot="1" x14ac:dyDescent="0.3">
      <c r="A176" s="502"/>
      <c r="B176" s="280"/>
      <c r="C176" s="280"/>
      <c r="D176" s="280"/>
      <c r="E176" s="280"/>
      <c r="F176" s="281"/>
      <c r="G176" s="185"/>
      <c r="K176" s="282"/>
      <c r="L176" s="213"/>
      <c r="M176" s="213"/>
      <c r="N176" s="213"/>
      <c r="O176" s="213"/>
      <c r="P176" s="213"/>
      <c r="Q176" s="213"/>
      <c r="R176" s="213"/>
      <c r="S176" s="185"/>
      <c r="V176" s="498"/>
      <c r="W176" s="688"/>
      <c r="X176" s="320" t="s">
        <v>220</v>
      </c>
      <c r="Y176" s="320"/>
      <c r="Z176" s="320"/>
      <c r="AA176" s="296"/>
      <c r="AB176" s="439"/>
      <c r="AC176" s="598"/>
      <c r="AD176" s="598"/>
      <c r="AE176" s="268"/>
      <c r="AK176" s="73"/>
    </row>
    <row r="177" spans="1:38" ht="15.75" hidden="1" customHeight="1" thickBot="1" x14ac:dyDescent="0.3">
      <c r="A177" s="375"/>
      <c r="B177" s="280"/>
      <c r="C177" s="280"/>
      <c r="D177" s="280"/>
      <c r="E177" s="280"/>
      <c r="F177" s="281"/>
      <c r="G177" s="185"/>
      <c r="K177" s="282"/>
      <c r="L177" s="213"/>
      <c r="M177" s="213"/>
      <c r="N177" s="213"/>
      <c r="O177" s="213"/>
      <c r="P177" s="213"/>
      <c r="Q177" s="213"/>
      <c r="R177" s="213"/>
      <c r="S177" s="185"/>
      <c r="V177" s="615">
        <v>2</v>
      </c>
      <c r="W177" s="683" t="s">
        <v>137</v>
      </c>
      <c r="X177" s="215"/>
      <c r="Y177" s="217"/>
      <c r="Z177" s="217"/>
      <c r="AA177" s="596"/>
      <c r="AB177" s="202"/>
      <c r="AC177" s="108"/>
      <c r="AD177" s="108"/>
      <c r="AE177" s="597"/>
    </row>
    <row r="178" spans="1:38" ht="15.75" hidden="1" customHeight="1" thickBot="1" x14ac:dyDescent="0.3">
      <c r="A178" s="375"/>
      <c r="B178" s="280"/>
      <c r="C178" s="280"/>
      <c r="D178" s="280"/>
      <c r="E178" s="280"/>
      <c r="F178" s="281"/>
      <c r="G178" s="185"/>
      <c r="K178" s="282"/>
      <c r="L178" s="213"/>
      <c r="M178" s="213"/>
      <c r="N178" s="213"/>
      <c r="O178" s="213"/>
      <c r="P178" s="213"/>
      <c r="Q178" s="213"/>
      <c r="R178" s="213"/>
      <c r="S178" s="185"/>
      <c r="V178" s="620"/>
      <c r="W178" s="684"/>
      <c r="X178" s="320"/>
      <c r="Y178" s="32"/>
      <c r="Z178" s="32"/>
      <c r="AA178" s="327"/>
      <c r="AB178" s="436"/>
      <c r="AC178" s="545"/>
      <c r="AD178" s="545"/>
      <c r="AE178" s="40"/>
      <c r="AH178" s="73"/>
    </row>
    <row r="179" spans="1:38" ht="15.75" customHeight="1" thickBot="1" x14ac:dyDescent="0.3">
      <c r="A179" s="375"/>
      <c r="B179" s="280"/>
      <c r="C179" s="280"/>
      <c r="D179" s="280"/>
      <c r="E179" s="280"/>
      <c r="F179" s="281"/>
      <c r="G179" s="185"/>
      <c r="K179" s="187">
        <v>1</v>
      </c>
      <c r="L179" s="188" t="s">
        <v>114</v>
      </c>
      <c r="M179" s="189"/>
      <c r="N179" s="188"/>
      <c r="O179" s="178"/>
      <c r="P179" s="25"/>
      <c r="Q179" s="26"/>
      <c r="R179" s="190"/>
      <c r="S179" s="191"/>
      <c r="V179" s="685">
        <v>3</v>
      </c>
      <c r="W179" s="642" t="s">
        <v>137</v>
      </c>
      <c r="X179" s="217" t="s">
        <v>174</v>
      </c>
      <c r="Y179" s="217" t="s">
        <v>140</v>
      </c>
      <c r="Z179" s="217" t="s">
        <v>222</v>
      </c>
      <c r="AA179" s="296" t="s">
        <v>11</v>
      </c>
      <c r="AB179" s="29" t="s">
        <v>224</v>
      </c>
      <c r="AC179" s="93">
        <v>13203.72</v>
      </c>
      <c r="AD179" s="575"/>
      <c r="AE179" s="40"/>
    </row>
    <row r="180" spans="1:38" ht="15.75" customHeight="1" thickBot="1" x14ac:dyDescent="0.3">
      <c r="A180" s="375"/>
      <c r="B180" s="280"/>
      <c r="C180" s="280"/>
      <c r="D180" s="280"/>
      <c r="E180" s="280"/>
      <c r="F180" s="281"/>
      <c r="G180" s="185"/>
      <c r="K180" s="187">
        <v>2</v>
      </c>
      <c r="L180" s="188" t="s">
        <v>114</v>
      </c>
      <c r="M180" s="189"/>
      <c r="N180" s="188"/>
      <c r="O180" s="188"/>
      <c r="P180" s="25"/>
      <c r="Q180" s="26"/>
      <c r="R180" s="36"/>
      <c r="S180" s="192"/>
      <c r="V180" s="686"/>
      <c r="W180" s="643"/>
      <c r="X180" s="320" t="s">
        <v>223</v>
      </c>
      <c r="Y180" s="320"/>
      <c r="Z180" s="320"/>
      <c r="AA180" s="342"/>
      <c r="AB180" s="34"/>
      <c r="AC180" s="293"/>
      <c r="AD180" s="293"/>
      <c r="AE180" s="40"/>
    </row>
    <row r="181" spans="1:38" ht="15.75" hidden="1" customHeight="1" thickBot="1" x14ac:dyDescent="0.3">
      <c r="A181" s="375"/>
      <c r="B181" s="280"/>
      <c r="C181" s="280"/>
      <c r="D181" s="280"/>
      <c r="E181" s="280"/>
      <c r="F181" s="281"/>
      <c r="G181" s="185"/>
      <c r="K181" s="187">
        <v>1</v>
      </c>
      <c r="L181" s="188" t="s">
        <v>114</v>
      </c>
      <c r="M181" s="189"/>
      <c r="N181" s="188"/>
      <c r="O181" s="188"/>
      <c r="P181" s="193"/>
      <c r="Q181" s="26"/>
      <c r="R181" s="36"/>
      <c r="S181" s="192"/>
      <c r="V181" s="341"/>
      <c r="W181" s="660"/>
      <c r="X181" s="341"/>
      <c r="Y181" s="445"/>
      <c r="Z181" s="446"/>
      <c r="AA181" s="296"/>
      <c r="AB181" s="29"/>
      <c r="AC181" s="93"/>
      <c r="AD181" s="93"/>
      <c r="AE181" s="40"/>
      <c r="AL181" t="s">
        <v>118</v>
      </c>
    </row>
    <row r="182" spans="1:38" ht="15.75" customHeight="1" thickBot="1" x14ac:dyDescent="0.3">
      <c r="A182" s="375"/>
      <c r="B182" s="280"/>
      <c r="C182" s="280"/>
      <c r="D182" s="280"/>
      <c r="E182" s="280"/>
      <c r="F182" s="281"/>
      <c r="G182" s="185"/>
      <c r="K182" s="661" t="s">
        <v>29</v>
      </c>
      <c r="L182" s="662"/>
      <c r="M182" s="662"/>
      <c r="N182" s="662"/>
      <c r="O182" s="662"/>
      <c r="P182" s="662"/>
      <c r="Q182" s="662"/>
      <c r="R182" s="663"/>
      <c r="S182" s="197">
        <f>S179+S180+S181</f>
        <v>0</v>
      </c>
      <c r="V182" s="664" t="s">
        <v>138</v>
      </c>
      <c r="W182" s="665"/>
      <c r="X182" s="665"/>
      <c r="Y182" s="665"/>
      <c r="Z182" s="665"/>
      <c r="AA182" s="666"/>
      <c r="AB182" s="666"/>
      <c r="AC182" s="290">
        <f>AC172+AC173+AC174+AC175+AC179</f>
        <v>48376.2</v>
      </c>
      <c r="AD182" s="290">
        <f>AD172+AD175+AD179+AD180+AD181</f>
        <v>0</v>
      </c>
      <c r="AE182" s="485"/>
      <c r="AH182" s="73"/>
      <c r="AI182" s="5"/>
    </row>
    <row r="183" spans="1:38" ht="15.75" thickBot="1" x14ac:dyDescent="0.3">
      <c r="A183" s="623" t="s">
        <v>22</v>
      </c>
      <c r="B183" s="624"/>
      <c r="C183" s="624"/>
      <c r="D183" s="624"/>
      <c r="E183" s="624"/>
      <c r="F183" s="625"/>
      <c r="G183" s="56" t="e">
        <f>G30+#REF!+G63+G81+G97+G165</f>
        <v>#REF!</v>
      </c>
      <c r="K183" s="680" t="s">
        <v>22</v>
      </c>
      <c r="L183" s="681"/>
      <c r="M183" s="681"/>
      <c r="N183" s="681"/>
      <c r="O183" s="681"/>
      <c r="P183" s="681"/>
      <c r="Q183" s="681"/>
      <c r="R183" s="682"/>
      <c r="S183" s="56" t="e">
        <f>S30+#REF!+S63+S81+S97+S165+S182</f>
        <v>#REF!</v>
      </c>
      <c r="V183" s="602" t="s">
        <v>22</v>
      </c>
      <c r="W183" s="603"/>
      <c r="X183" s="603"/>
      <c r="Y183" s="603"/>
      <c r="Z183" s="603"/>
      <c r="AA183" s="603"/>
      <c r="AB183" s="603"/>
      <c r="AC183" s="15">
        <f>AC30+AC63+AC74+AC81+AC165+AC171+AC182</f>
        <v>3416674.8600000003</v>
      </c>
      <c r="AD183" s="15">
        <f>AD30+AD63+AD74+AD81+AD165+AD171+AD182</f>
        <v>0</v>
      </c>
      <c r="AE183" s="15">
        <f>AE30+AE63+AE74+AE81+AE165+AE171+AE182</f>
        <v>0</v>
      </c>
      <c r="AI183" s="37"/>
    </row>
    <row r="184" spans="1:38" x14ac:dyDescent="0.25">
      <c r="A184" s="361"/>
      <c r="B184" s="361"/>
      <c r="C184" s="361"/>
      <c r="D184" s="361"/>
      <c r="E184" s="361"/>
      <c r="F184" s="361"/>
      <c r="G184" s="48"/>
      <c r="AC184" s="73"/>
      <c r="AD184" s="73"/>
      <c r="AE184" s="73"/>
      <c r="AI184" s="37"/>
    </row>
    <row r="185" spans="1:38" x14ac:dyDescent="0.25">
      <c r="AC185" s="73"/>
      <c r="AD185" s="73"/>
      <c r="AE185" s="73"/>
      <c r="AI185" s="37"/>
    </row>
    <row r="186" spans="1:38" ht="15.75" thickBot="1" x14ac:dyDescent="0.3">
      <c r="AC186" s="73"/>
      <c r="AD186" s="73"/>
      <c r="AE186" s="73"/>
      <c r="AI186" s="48"/>
    </row>
    <row r="187" spans="1:38" x14ac:dyDescent="0.25">
      <c r="A187" s="356">
        <v>1</v>
      </c>
      <c r="B187" s="132" t="s">
        <v>65</v>
      </c>
      <c r="C187" s="54" t="s">
        <v>39</v>
      </c>
      <c r="D187" s="20" t="s">
        <v>0</v>
      </c>
      <c r="E187" s="21" t="str">
        <f>UPPER(D187)</f>
        <v>GENTIANA</v>
      </c>
      <c r="F187" s="23" t="s">
        <v>40</v>
      </c>
      <c r="G187" s="21" t="s">
        <v>11</v>
      </c>
      <c r="H187" s="76" t="s">
        <v>74</v>
      </c>
      <c r="I187" s="31">
        <v>7935.35</v>
      </c>
      <c r="AG187" t="s">
        <v>118</v>
      </c>
      <c r="AI187" s="37"/>
    </row>
    <row r="188" spans="1:38" ht="15.75" thickBot="1" x14ac:dyDescent="0.3">
      <c r="A188" s="148"/>
      <c r="B188" s="100"/>
      <c r="C188" s="59" t="s">
        <v>41</v>
      </c>
      <c r="D188" s="33"/>
      <c r="E188" s="32" t="str">
        <f>UPPER(D188)</f>
        <v/>
      </c>
      <c r="F188" s="101"/>
      <c r="G188" s="348" t="s">
        <v>75</v>
      </c>
      <c r="H188" s="58" t="s">
        <v>76</v>
      </c>
      <c r="I188" s="268">
        <v>20933.05</v>
      </c>
      <c r="AI188" s="48"/>
    </row>
    <row r="189" spans="1:38" x14ac:dyDescent="0.25">
      <c r="A189" s="107"/>
      <c r="B189" s="141"/>
      <c r="C189" s="141"/>
      <c r="D189" s="6"/>
      <c r="E189" s="5"/>
      <c r="F189" s="145"/>
      <c r="G189" s="92"/>
      <c r="H189" s="146"/>
      <c r="I189" s="147"/>
      <c r="AI189" s="185"/>
    </row>
    <row r="190" spans="1:38" x14ac:dyDescent="0.25">
      <c r="A190" s="107"/>
      <c r="B190" s="105"/>
      <c r="C190" s="105"/>
      <c r="D190" s="357"/>
      <c r="E190" s="357"/>
      <c r="F190" s="88"/>
      <c r="G190" s="62"/>
      <c r="H190" s="82"/>
      <c r="I190" s="293"/>
      <c r="AI190" s="205"/>
    </row>
    <row r="191" spans="1:38" x14ac:dyDescent="0.25">
      <c r="A191" s="107"/>
      <c r="B191" s="104"/>
      <c r="C191" s="104"/>
      <c r="D191" s="6"/>
      <c r="E191" s="6"/>
      <c r="F191" s="6"/>
      <c r="G191" s="62"/>
      <c r="H191" s="82"/>
      <c r="I191" s="293"/>
      <c r="AI191" s="48"/>
    </row>
    <row r="192" spans="1:38" ht="15.75" thickBot="1" x14ac:dyDescent="0.3">
      <c r="A192" s="85"/>
      <c r="B192" s="104"/>
      <c r="C192" s="104"/>
      <c r="D192" s="6"/>
      <c r="E192" s="6"/>
      <c r="F192" s="78"/>
      <c r="G192" s="111"/>
      <c r="H192" s="110"/>
      <c r="I192" s="72"/>
      <c r="AI192" s="48"/>
    </row>
    <row r="193" spans="1:35" ht="15.75" customHeight="1" thickBot="1" x14ac:dyDescent="0.3">
      <c r="A193" s="667" t="s">
        <v>21</v>
      </c>
      <c r="B193" s="668"/>
      <c r="C193" s="668"/>
      <c r="D193" s="668"/>
      <c r="E193" s="668"/>
      <c r="F193" s="668"/>
      <c r="G193" s="668"/>
      <c r="H193" s="669"/>
      <c r="I193" s="95">
        <f>SUM(I187:I192)</f>
        <v>28868.400000000001</v>
      </c>
      <c r="AI193" s="48"/>
    </row>
    <row r="194" spans="1:35" x14ac:dyDescent="0.25">
      <c r="A194" s="9">
        <v>1</v>
      </c>
      <c r="B194" s="135" t="s">
        <v>66</v>
      </c>
      <c r="C194" s="54" t="s">
        <v>39</v>
      </c>
      <c r="D194" s="23" t="s">
        <v>23</v>
      </c>
      <c r="E194" s="21" t="s">
        <v>38</v>
      </c>
      <c r="F194" s="41" t="s">
        <v>42</v>
      </c>
      <c r="G194" s="330" t="s">
        <v>11</v>
      </c>
      <c r="H194" s="44" t="s">
        <v>85</v>
      </c>
      <c r="I194" s="42">
        <v>15028.41</v>
      </c>
      <c r="AI194" s="48"/>
    </row>
    <row r="195" spans="1:35" x14ac:dyDescent="0.25">
      <c r="A195" s="109"/>
      <c r="B195" s="57"/>
      <c r="C195" s="57"/>
      <c r="D195" s="5"/>
      <c r="E195" s="6"/>
      <c r="F195" s="5"/>
      <c r="G195" s="357" t="s">
        <v>11</v>
      </c>
      <c r="H195" s="35" t="s">
        <v>86</v>
      </c>
      <c r="I195" s="124">
        <v>5254.03</v>
      </c>
      <c r="AI195" s="48"/>
    </row>
    <row r="196" spans="1:35" x14ac:dyDescent="0.25">
      <c r="A196" s="109"/>
      <c r="B196" s="57"/>
      <c r="C196" s="57"/>
      <c r="D196" s="5"/>
      <c r="E196" s="6"/>
      <c r="F196" s="5"/>
      <c r="G196" s="357" t="s">
        <v>11</v>
      </c>
      <c r="H196" s="35" t="s">
        <v>87</v>
      </c>
      <c r="I196" s="124">
        <v>14162.68</v>
      </c>
      <c r="AI196" s="48"/>
    </row>
    <row r="197" spans="1:35" x14ac:dyDescent="0.25">
      <c r="A197" s="109"/>
      <c r="B197" s="57"/>
      <c r="C197" s="57"/>
      <c r="D197" s="5"/>
      <c r="E197" s="6"/>
      <c r="F197" s="5"/>
      <c r="G197" s="357" t="s">
        <v>11</v>
      </c>
      <c r="H197" s="35" t="s">
        <v>88</v>
      </c>
      <c r="I197" s="124">
        <v>8625.26</v>
      </c>
      <c r="AI197" s="48"/>
    </row>
    <row r="198" spans="1:35" ht="15.75" thickBot="1" x14ac:dyDescent="0.3">
      <c r="A198" s="79"/>
      <c r="B198" s="32"/>
      <c r="C198" s="32"/>
      <c r="D198" s="33"/>
      <c r="E198" s="32"/>
      <c r="F198" s="33"/>
      <c r="G198" s="348" t="s">
        <v>11</v>
      </c>
      <c r="H198" s="29" t="s">
        <v>89</v>
      </c>
      <c r="I198" s="83">
        <v>22484.87</v>
      </c>
      <c r="AI198" s="48"/>
    </row>
    <row r="199" spans="1:35" x14ac:dyDescent="0.25">
      <c r="A199" s="151">
        <v>2</v>
      </c>
      <c r="B199" s="134" t="s">
        <v>66</v>
      </c>
      <c r="C199" s="57" t="s">
        <v>39</v>
      </c>
      <c r="D199" s="150" t="s">
        <v>18</v>
      </c>
      <c r="E199" s="163" t="str">
        <f>UPPER(D199)</f>
        <v>ANDISIMA</v>
      </c>
      <c r="F199" s="61" t="s">
        <v>78</v>
      </c>
      <c r="G199" s="164" t="s">
        <v>11</v>
      </c>
      <c r="H199" s="137" t="s">
        <v>79</v>
      </c>
      <c r="I199" s="165">
        <v>58724.23</v>
      </c>
      <c r="AI199" s="48"/>
    </row>
    <row r="200" spans="1:35" ht="15.75" thickBot="1" x14ac:dyDescent="0.3">
      <c r="A200" s="71"/>
      <c r="B200" s="46"/>
      <c r="C200" s="46"/>
      <c r="D200" s="33"/>
      <c r="E200" s="154" t="str">
        <f t="shared" ref="E200:E212" si="5">UPPER(D200)</f>
        <v/>
      </c>
      <c r="F200" s="64"/>
      <c r="G200" s="149" t="s">
        <v>11</v>
      </c>
      <c r="H200" s="29" t="s">
        <v>80</v>
      </c>
      <c r="I200" s="155">
        <v>6977.32</v>
      </c>
      <c r="AI200" s="48"/>
    </row>
    <row r="201" spans="1:35" ht="15.75" thickBot="1" x14ac:dyDescent="0.3">
      <c r="A201" s="151">
        <v>3</v>
      </c>
      <c r="B201" s="134" t="s">
        <v>66</v>
      </c>
      <c r="C201" s="104"/>
      <c r="D201" s="5" t="s">
        <v>36</v>
      </c>
      <c r="E201" s="150"/>
      <c r="F201" s="6"/>
      <c r="G201" s="6"/>
      <c r="H201" s="152"/>
      <c r="I201" s="89"/>
      <c r="AI201" s="48"/>
    </row>
    <row r="202" spans="1:35" ht="15.75" thickBot="1" x14ac:dyDescent="0.3">
      <c r="A202" s="71"/>
      <c r="B202" s="32"/>
      <c r="C202" s="33"/>
      <c r="D202" s="33"/>
      <c r="E202" s="50"/>
      <c r="F202" s="32"/>
      <c r="G202" s="348"/>
      <c r="H202" s="58"/>
      <c r="I202" s="72"/>
      <c r="AI202" s="48"/>
    </row>
    <row r="203" spans="1:35" ht="15.75" thickBot="1" x14ac:dyDescent="0.3">
      <c r="A203" s="28">
        <v>3</v>
      </c>
      <c r="B203" s="135" t="s">
        <v>66</v>
      </c>
      <c r="C203" s="54" t="s">
        <v>39</v>
      </c>
      <c r="D203" s="365" t="s">
        <v>31</v>
      </c>
      <c r="E203" s="50" t="str">
        <f t="shared" si="5"/>
        <v>APOSTOL</v>
      </c>
      <c r="F203" s="41" t="s">
        <v>81</v>
      </c>
      <c r="G203" s="49" t="s">
        <v>11</v>
      </c>
      <c r="H203" s="211" t="s">
        <v>82</v>
      </c>
      <c r="I203" s="156">
        <v>28000</v>
      </c>
      <c r="AI203" s="48"/>
    </row>
    <row r="204" spans="1:35" ht="45.75" thickBot="1" x14ac:dyDescent="0.3">
      <c r="A204" s="159">
        <v>4</v>
      </c>
      <c r="B204" s="160" t="s">
        <v>66</v>
      </c>
      <c r="C204" s="161" t="s">
        <v>84</v>
      </c>
      <c r="D204" s="162" t="s">
        <v>32</v>
      </c>
      <c r="E204" s="162" t="str">
        <f t="shared" si="5"/>
        <v>ASKLEPIOS SRL</v>
      </c>
      <c r="F204" s="70" t="s">
        <v>48</v>
      </c>
      <c r="G204" s="26" t="s">
        <v>11</v>
      </c>
      <c r="H204" s="36" t="s">
        <v>83</v>
      </c>
      <c r="I204" s="63">
        <v>50875.99</v>
      </c>
      <c r="AI204" s="48"/>
    </row>
    <row r="205" spans="1:35" ht="15.75" thickBot="1" x14ac:dyDescent="0.3">
      <c r="A205" s="157">
        <v>6</v>
      </c>
      <c r="B205" s="134" t="s">
        <v>66</v>
      </c>
      <c r="C205" s="6"/>
      <c r="D205" s="6" t="s">
        <v>37</v>
      </c>
      <c r="E205" s="150"/>
      <c r="F205" s="37"/>
      <c r="G205" s="68"/>
      <c r="H205" s="45"/>
      <c r="I205" s="166"/>
      <c r="AI205" s="185"/>
    </row>
    <row r="206" spans="1:35" x14ac:dyDescent="0.25">
      <c r="A206" s="28">
        <v>5</v>
      </c>
      <c r="B206" s="135" t="s">
        <v>66</v>
      </c>
      <c r="C206" s="54" t="s">
        <v>39</v>
      </c>
      <c r="D206" s="23" t="s">
        <v>0</v>
      </c>
      <c r="E206" s="365" t="str">
        <f t="shared" si="5"/>
        <v>GENTIANA</v>
      </c>
      <c r="F206" s="138" t="s">
        <v>90</v>
      </c>
      <c r="G206" s="23" t="s">
        <v>11</v>
      </c>
      <c r="H206" s="214" t="s">
        <v>76</v>
      </c>
      <c r="I206" s="153">
        <v>162337.99</v>
      </c>
      <c r="AI206" s="253"/>
    </row>
    <row r="207" spans="1:35" ht="15.75" thickBot="1" x14ac:dyDescent="0.3">
      <c r="A207" s="11"/>
      <c r="B207" s="32"/>
      <c r="C207" s="59" t="s">
        <v>91</v>
      </c>
      <c r="D207" s="33"/>
      <c r="E207" s="154" t="str">
        <f t="shared" si="5"/>
        <v/>
      </c>
      <c r="F207" s="64"/>
      <c r="G207" s="348"/>
      <c r="H207" s="29"/>
      <c r="I207" s="83"/>
      <c r="AI207" s="37"/>
    </row>
    <row r="208" spans="1:35" ht="15.75" thickBot="1" x14ac:dyDescent="0.3">
      <c r="A208" s="10">
        <v>8</v>
      </c>
      <c r="B208" s="134" t="s">
        <v>66</v>
      </c>
      <c r="C208" s="104"/>
      <c r="D208" s="5" t="s">
        <v>24</v>
      </c>
      <c r="E208" s="150"/>
      <c r="F208" s="6"/>
      <c r="G208" s="61"/>
      <c r="H208" s="87"/>
      <c r="I208" s="112"/>
      <c r="AI208" s="37"/>
    </row>
    <row r="209" spans="1:35" ht="15.75" thickBot="1" x14ac:dyDescent="0.3">
      <c r="A209" s="10"/>
      <c r="B209" s="6"/>
      <c r="C209" s="6"/>
      <c r="D209" s="6"/>
      <c r="E209" s="50"/>
      <c r="F209" s="61"/>
      <c r="G209" s="357"/>
      <c r="H209" s="87"/>
      <c r="I209" s="112"/>
      <c r="AI209" s="37"/>
    </row>
    <row r="210" spans="1:35" ht="15.75" thickBot="1" x14ac:dyDescent="0.3">
      <c r="A210" s="11"/>
      <c r="B210" s="32"/>
      <c r="C210" s="32"/>
      <c r="D210" s="32"/>
      <c r="E210" s="50"/>
      <c r="F210" s="64"/>
      <c r="G210" s="357"/>
      <c r="H210" s="87"/>
      <c r="I210" s="112"/>
      <c r="AI210" s="37"/>
    </row>
    <row r="211" spans="1:35" ht="15.75" thickBot="1" x14ac:dyDescent="0.3">
      <c r="A211" s="10">
        <v>6</v>
      </c>
      <c r="B211" s="135" t="s">
        <v>66</v>
      </c>
      <c r="C211" s="113" t="s">
        <v>39</v>
      </c>
      <c r="D211" s="21" t="s">
        <v>30</v>
      </c>
      <c r="E211" s="50" t="str">
        <f t="shared" si="5"/>
        <v>LUMILEVA FARM</v>
      </c>
      <c r="F211" s="20" t="s">
        <v>49</v>
      </c>
      <c r="G211" s="69" t="s">
        <v>9</v>
      </c>
      <c r="H211" s="214" t="s">
        <v>92</v>
      </c>
      <c r="I211" s="90">
        <v>31532.41</v>
      </c>
      <c r="AI211" s="48"/>
    </row>
    <row r="212" spans="1:35" ht="15.75" thickBot="1" x14ac:dyDescent="0.3">
      <c r="A212" s="13">
        <v>7</v>
      </c>
      <c r="B212" s="160" t="s">
        <v>66</v>
      </c>
      <c r="C212" s="114" t="s">
        <v>39</v>
      </c>
      <c r="D212" s="14" t="s">
        <v>25</v>
      </c>
      <c r="E212" s="178" t="str">
        <f t="shared" si="5"/>
        <v>HERACLEUM SRL</v>
      </c>
      <c r="F212" s="26" t="s">
        <v>50</v>
      </c>
      <c r="G212" s="179" t="s">
        <v>11</v>
      </c>
      <c r="H212" s="36" t="s">
        <v>93</v>
      </c>
      <c r="I212" s="53">
        <v>16589</v>
      </c>
      <c r="AI212" s="37"/>
    </row>
    <row r="213" spans="1:35" ht="15.75" thickBot="1" x14ac:dyDescent="0.3">
      <c r="A213" s="13"/>
      <c r="B213" s="135"/>
      <c r="C213" s="113"/>
      <c r="D213" s="23"/>
      <c r="E213" s="50"/>
      <c r="F213" s="21"/>
      <c r="G213" s="167"/>
      <c r="H213" s="55"/>
      <c r="I213" s="168"/>
      <c r="AI213" s="37"/>
    </row>
    <row r="214" spans="1:35" ht="15.75" thickBot="1" x14ac:dyDescent="0.3">
      <c r="A214" s="28"/>
      <c r="B214" s="135"/>
      <c r="C214" s="54"/>
      <c r="D214" s="69"/>
      <c r="E214" s="50"/>
      <c r="F214" s="69"/>
      <c r="G214" s="69"/>
      <c r="H214" s="43"/>
      <c r="I214" s="98"/>
      <c r="AI214" s="205"/>
    </row>
    <row r="215" spans="1:35" ht="15.75" thickBot="1" x14ac:dyDescent="0.3">
      <c r="A215" s="10"/>
      <c r="B215" s="6"/>
      <c r="C215" s="6"/>
      <c r="D215" s="6"/>
      <c r="E215" s="50"/>
      <c r="F215" s="6"/>
      <c r="G215" s="115"/>
      <c r="H215" s="34"/>
      <c r="I215" s="293"/>
      <c r="AI215" s="5"/>
    </row>
    <row r="216" spans="1:35" ht="15.75" thickBot="1" x14ac:dyDescent="0.3">
      <c r="A216" s="10"/>
      <c r="B216" s="6"/>
      <c r="C216" s="6"/>
      <c r="D216" s="6"/>
      <c r="E216" s="50"/>
      <c r="F216" s="6"/>
      <c r="G216" s="115"/>
      <c r="H216" s="34"/>
      <c r="I216" s="293"/>
      <c r="AI216" s="205"/>
    </row>
    <row r="217" spans="1:35" ht="15.75" thickBot="1" x14ac:dyDescent="0.3">
      <c r="A217" s="10"/>
      <c r="B217" s="6"/>
      <c r="C217" s="6"/>
      <c r="D217" s="6"/>
      <c r="E217" s="50"/>
      <c r="F217" s="6"/>
      <c r="G217" s="115"/>
      <c r="H217" s="34"/>
      <c r="I217" s="293"/>
      <c r="AI217" s="205"/>
    </row>
    <row r="218" spans="1:35" ht="15.75" thickBot="1" x14ac:dyDescent="0.3">
      <c r="A218" s="11"/>
      <c r="B218" s="32"/>
      <c r="C218" s="32"/>
      <c r="D218" s="32"/>
      <c r="E218" s="50"/>
      <c r="F218" s="32"/>
      <c r="G218" s="84"/>
      <c r="H218" s="29"/>
      <c r="I218" s="72"/>
      <c r="AI218" s="205"/>
    </row>
    <row r="219" spans="1:35" ht="15.75" customHeight="1" thickBot="1" x14ac:dyDescent="0.3">
      <c r="A219" s="639" t="s">
        <v>77</v>
      </c>
      <c r="B219" s="640"/>
      <c r="C219" s="640"/>
      <c r="D219" s="640"/>
      <c r="E219" s="640"/>
      <c r="F219" s="640"/>
      <c r="G219" s="640"/>
      <c r="H219" s="641"/>
      <c r="I219" s="56">
        <f>SUM(I194:I218)</f>
        <v>420592.19</v>
      </c>
      <c r="AI219" s="48"/>
    </row>
    <row r="220" spans="1:35" ht="30.75" thickBot="1" x14ac:dyDescent="0.3">
      <c r="A220" s="357">
        <v>1</v>
      </c>
      <c r="B220" s="136" t="s">
        <v>67</v>
      </c>
      <c r="C220" s="374" t="s">
        <v>39</v>
      </c>
      <c r="D220" s="47" t="s">
        <v>19</v>
      </c>
      <c r="E220" s="143" t="s">
        <v>95</v>
      </c>
      <c r="F220" s="23" t="s">
        <v>44</v>
      </c>
      <c r="G220" s="21" t="s">
        <v>9</v>
      </c>
      <c r="H220" s="138" t="s">
        <v>94</v>
      </c>
      <c r="I220" s="90">
        <v>27061.48</v>
      </c>
      <c r="AI220" s="48"/>
    </row>
    <row r="221" spans="1:35" ht="30" x14ac:dyDescent="0.25">
      <c r="A221" s="642">
        <v>2</v>
      </c>
      <c r="B221" s="136" t="s">
        <v>67</v>
      </c>
      <c r="C221" s="374" t="s">
        <v>39</v>
      </c>
      <c r="D221" s="143"/>
      <c r="E221" s="170" t="s">
        <v>72</v>
      </c>
      <c r="F221" s="41" t="s">
        <v>43</v>
      </c>
      <c r="G221" s="330" t="s">
        <v>9</v>
      </c>
      <c r="H221" s="44" t="s">
        <v>96</v>
      </c>
      <c r="I221" s="266">
        <v>36161.11</v>
      </c>
      <c r="AI221" s="48"/>
    </row>
    <row r="222" spans="1:35" x14ac:dyDescent="0.25">
      <c r="A222" s="643"/>
      <c r="B222" s="116"/>
      <c r="C222" s="144"/>
      <c r="D222" s="122"/>
      <c r="E222" s="139"/>
      <c r="F222" s="37"/>
      <c r="G222" s="357" t="s">
        <v>11</v>
      </c>
      <c r="H222" s="34" t="s">
        <v>97</v>
      </c>
      <c r="I222" s="267">
        <v>20563.53</v>
      </c>
      <c r="AI222" s="5"/>
    </row>
    <row r="223" spans="1:35" ht="15.75" thickBot="1" x14ac:dyDescent="0.3">
      <c r="A223" s="644"/>
      <c r="B223" s="171"/>
      <c r="C223" s="172"/>
      <c r="D223" s="173"/>
      <c r="E223" s="174"/>
      <c r="F223" s="167"/>
      <c r="G223" s="348" t="s">
        <v>11</v>
      </c>
      <c r="H223" s="158" t="s">
        <v>98</v>
      </c>
      <c r="I223" s="133">
        <v>11690.71</v>
      </c>
      <c r="AI223" s="5"/>
    </row>
    <row r="224" spans="1:35" ht="15.75" thickBot="1" x14ac:dyDescent="0.3">
      <c r="A224" s="11"/>
      <c r="B224" s="169"/>
      <c r="C224" s="169"/>
      <c r="D224" s="32"/>
      <c r="E224" s="122"/>
      <c r="F224" s="33"/>
      <c r="G224" s="32"/>
      <c r="H224" s="158"/>
      <c r="I224" s="133"/>
      <c r="AI224" s="5"/>
    </row>
    <row r="225" spans="1:35" ht="15.75" thickBot="1" x14ac:dyDescent="0.3">
      <c r="A225" s="28"/>
      <c r="B225" s="51"/>
      <c r="C225" s="51"/>
      <c r="D225" s="26"/>
      <c r="E225" s="143"/>
      <c r="F225" s="25"/>
      <c r="G225" s="27"/>
      <c r="H225" s="36"/>
      <c r="I225" s="99"/>
      <c r="AI225" s="205"/>
    </row>
    <row r="226" spans="1:35" ht="15.75" customHeight="1" thickBot="1" x14ac:dyDescent="0.3">
      <c r="A226" s="645" t="s">
        <v>13</v>
      </c>
      <c r="B226" s="646"/>
      <c r="C226" s="646"/>
      <c r="D226" s="646"/>
      <c r="E226" s="646"/>
      <c r="F226" s="646"/>
      <c r="G226" s="646"/>
      <c r="H226" s="647"/>
      <c r="I226" s="65">
        <f>SUM(I220:I225)</f>
        <v>95476.829999999987</v>
      </c>
      <c r="AI226" s="5"/>
    </row>
    <row r="227" spans="1:35" ht="15.75" thickBot="1" x14ac:dyDescent="0.3">
      <c r="A227" s="648">
        <v>1</v>
      </c>
      <c r="B227" s="650" t="s">
        <v>102</v>
      </c>
      <c r="C227" s="650" t="s">
        <v>101</v>
      </c>
      <c r="D227" s="140"/>
      <c r="E227" s="652"/>
      <c r="F227" s="138" t="s">
        <v>99</v>
      </c>
      <c r="G227" s="23" t="s">
        <v>11</v>
      </c>
      <c r="H227" s="214" t="s">
        <v>100</v>
      </c>
      <c r="I227" s="60">
        <v>10123.35</v>
      </c>
      <c r="AI227" s="205"/>
    </row>
    <row r="228" spans="1:35" ht="15.75" thickBot="1" x14ac:dyDescent="0.3">
      <c r="A228" s="649"/>
      <c r="B228" s="651"/>
      <c r="C228" s="651"/>
      <c r="D228" s="84"/>
      <c r="E228" s="653"/>
      <c r="F228" s="70"/>
      <c r="G228" s="14"/>
      <c r="H228" s="39"/>
      <c r="I228" s="53"/>
      <c r="AI228" s="48"/>
    </row>
    <row r="229" spans="1:35" ht="15.75" thickBot="1" x14ac:dyDescent="0.3">
      <c r="A229" s="623" t="s">
        <v>27</v>
      </c>
      <c r="B229" s="624"/>
      <c r="C229" s="624"/>
      <c r="D229" s="624"/>
      <c r="E229" s="624"/>
      <c r="F229" s="624"/>
      <c r="G229" s="624"/>
      <c r="H229" s="625"/>
      <c r="I229" s="180">
        <f>SUM(I227)</f>
        <v>10123.35</v>
      </c>
      <c r="AI229" s="205"/>
    </row>
    <row r="230" spans="1:35" ht="15.75" thickBot="1" x14ac:dyDescent="0.3">
      <c r="A230" s="626">
        <v>1</v>
      </c>
      <c r="B230" s="629" t="s">
        <v>68</v>
      </c>
      <c r="C230" s="632" t="s">
        <v>107</v>
      </c>
      <c r="D230" s="25" t="s">
        <v>33</v>
      </c>
      <c r="E230" s="634" t="s">
        <v>103</v>
      </c>
      <c r="F230" s="41" t="s">
        <v>45</v>
      </c>
      <c r="G230" s="20" t="s">
        <v>11</v>
      </c>
      <c r="H230" s="343" t="s">
        <v>104</v>
      </c>
      <c r="I230" s="182">
        <v>3593.14</v>
      </c>
      <c r="AI230" s="5"/>
    </row>
    <row r="231" spans="1:35" ht="15.75" thickBot="1" x14ac:dyDescent="0.3">
      <c r="A231" s="627"/>
      <c r="B231" s="630"/>
      <c r="C231" s="633"/>
      <c r="D231" s="23" t="s">
        <v>28</v>
      </c>
      <c r="E231" s="635"/>
      <c r="F231" s="118"/>
      <c r="G231" s="369" t="s">
        <v>11</v>
      </c>
      <c r="H231" s="34" t="s">
        <v>105</v>
      </c>
      <c r="I231" s="267">
        <v>13638.15</v>
      </c>
      <c r="AI231" s="205"/>
    </row>
    <row r="232" spans="1:35" ht="15.75" thickBot="1" x14ac:dyDescent="0.3">
      <c r="A232" s="628"/>
      <c r="B232" s="631"/>
      <c r="C232" s="607"/>
      <c r="D232" s="14" t="s">
        <v>0</v>
      </c>
      <c r="E232" s="609"/>
      <c r="F232" s="25"/>
      <c r="G232" s="32" t="s">
        <v>11</v>
      </c>
      <c r="H232" s="96" t="s">
        <v>106</v>
      </c>
      <c r="I232" s="133">
        <v>76384.22</v>
      </c>
      <c r="AI232" s="205"/>
    </row>
    <row r="233" spans="1:35" ht="15.75" customHeight="1" thickBot="1" x14ac:dyDescent="0.3">
      <c r="A233" s="636" t="s">
        <v>46</v>
      </c>
      <c r="B233" s="637"/>
      <c r="C233" s="637"/>
      <c r="D233" s="637"/>
      <c r="E233" s="637"/>
      <c r="F233" s="637"/>
      <c r="G233" s="637"/>
      <c r="H233" s="638"/>
      <c r="I233" s="181">
        <f>I230+I231+I232</f>
        <v>93615.510000000009</v>
      </c>
      <c r="AI233" s="37"/>
    </row>
    <row r="234" spans="1:35" x14ac:dyDescent="0.25">
      <c r="A234" s="654">
        <v>1</v>
      </c>
      <c r="B234" s="657" t="s">
        <v>109</v>
      </c>
      <c r="C234" s="177" t="s">
        <v>70</v>
      </c>
      <c r="D234" s="330" t="s">
        <v>58</v>
      </c>
      <c r="E234" s="330" t="s">
        <v>113</v>
      </c>
      <c r="F234" s="330" t="s">
        <v>112</v>
      </c>
      <c r="G234" s="330" t="s">
        <v>11</v>
      </c>
      <c r="H234" s="330" t="s">
        <v>110</v>
      </c>
      <c r="I234" s="183">
        <v>10865.77</v>
      </c>
      <c r="AI234" s="37"/>
    </row>
    <row r="235" spans="1:35" x14ac:dyDescent="0.25">
      <c r="A235" s="655"/>
      <c r="B235" s="658"/>
      <c r="C235" s="369" t="s">
        <v>108</v>
      </c>
      <c r="D235" s="369"/>
      <c r="E235" s="369"/>
      <c r="F235" s="369"/>
      <c r="G235" s="369" t="s">
        <v>11</v>
      </c>
      <c r="H235" s="369" t="s">
        <v>111</v>
      </c>
      <c r="I235" s="184">
        <v>14652.72</v>
      </c>
      <c r="AI235" s="5"/>
    </row>
    <row r="236" spans="1:35" x14ac:dyDescent="0.25">
      <c r="A236" s="655"/>
      <c r="B236" s="658"/>
      <c r="C236" s="121"/>
      <c r="D236" s="369"/>
      <c r="E236" s="369"/>
      <c r="F236" s="369"/>
      <c r="G236" s="369"/>
      <c r="H236" s="82"/>
      <c r="I236" s="267"/>
      <c r="AI236" s="5"/>
    </row>
    <row r="237" spans="1:35" x14ac:dyDescent="0.25">
      <c r="A237" s="655"/>
      <c r="B237" s="658"/>
      <c r="C237" s="121"/>
      <c r="D237" s="369"/>
      <c r="E237" s="369"/>
      <c r="F237" s="369"/>
      <c r="G237" s="369"/>
      <c r="H237" s="82"/>
      <c r="I237" s="267"/>
      <c r="AI237" s="5"/>
    </row>
    <row r="238" spans="1:35" ht="15.75" thickBot="1" x14ac:dyDescent="0.3">
      <c r="A238" s="656"/>
      <c r="B238" s="659"/>
      <c r="C238" s="131"/>
      <c r="D238" s="131"/>
      <c r="E238" s="131"/>
      <c r="F238" s="131"/>
      <c r="G238" s="348"/>
      <c r="H238" s="58"/>
      <c r="I238" s="268"/>
      <c r="AI238" s="37"/>
    </row>
    <row r="239" spans="1:35" ht="15.75" thickBot="1" x14ac:dyDescent="0.3">
      <c r="A239" s="623" t="s">
        <v>64</v>
      </c>
      <c r="B239" s="624"/>
      <c r="C239" s="624"/>
      <c r="D239" s="624"/>
      <c r="E239" s="624"/>
      <c r="F239" s="624"/>
      <c r="G239" s="624"/>
      <c r="H239" s="625"/>
      <c r="I239" s="128">
        <f>I234+I235+I236+I237+I238</f>
        <v>25518.489999999998</v>
      </c>
      <c r="AI239" s="37"/>
    </row>
    <row r="240" spans="1:35" ht="15.75" thickBot="1" x14ac:dyDescent="0.3">
      <c r="A240" s="623" t="s">
        <v>22</v>
      </c>
      <c r="B240" s="624"/>
      <c r="C240" s="624"/>
      <c r="D240" s="624"/>
      <c r="E240" s="624"/>
      <c r="F240" s="624"/>
      <c r="G240" s="624"/>
      <c r="H240" s="625"/>
      <c r="I240" s="56">
        <f>I193+I219+I226+I229+I233+I239</f>
        <v>674194.77</v>
      </c>
      <c r="AI240" s="37"/>
    </row>
    <row r="241" spans="35:35" x14ac:dyDescent="0.25">
      <c r="AI241" s="37"/>
    </row>
    <row r="242" spans="35:35" x14ac:dyDescent="0.25">
      <c r="AI242" s="37"/>
    </row>
    <row r="243" spans="35:35" x14ac:dyDescent="0.25">
      <c r="AI243" s="37"/>
    </row>
    <row r="244" spans="35:35" x14ac:dyDescent="0.25">
      <c r="AI244" s="37"/>
    </row>
    <row r="245" spans="35:35" x14ac:dyDescent="0.25">
      <c r="AI245" s="37"/>
    </row>
    <row r="246" spans="35:35" x14ac:dyDescent="0.25">
      <c r="AI246" s="37"/>
    </row>
    <row r="247" spans="35:35" x14ac:dyDescent="0.25">
      <c r="AI247" s="37"/>
    </row>
    <row r="248" spans="35:35" x14ac:dyDescent="0.25">
      <c r="AI248" s="37"/>
    </row>
    <row r="249" spans="35:35" x14ac:dyDescent="0.25">
      <c r="AI249" s="37"/>
    </row>
    <row r="250" spans="35:35" x14ac:dyDescent="0.25">
      <c r="AI250" s="37"/>
    </row>
    <row r="251" spans="35:35" x14ac:dyDescent="0.25">
      <c r="AI251" s="37"/>
    </row>
    <row r="252" spans="35:35" x14ac:dyDescent="0.25">
      <c r="AI252" s="37"/>
    </row>
    <row r="253" spans="35:35" x14ac:dyDescent="0.25">
      <c r="AI253" s="205"/>
    </row>
    <row r="254" spans="35:35" x14ac:dyDescent="0.25">
      <c r="AI254" s="205"/>
    </row>
    <row r="255" spans="35:35" x14ac:dyDescent="0.25">
      <c r="AI255" s="37"/>
    </row>
    <row r="256" spans="35:35" x14ac:dyDescent="0.25">
      <c r="AI256" s="37"/>
    </row>
    <row r="257" spans="35:35" x14ac:dyDescent="0.25">
      <c r="AI257" s="37"/>
    </row>
    <row r="258" spans="35:35" x14ac:dyDescent="0.25">
      <c r="AI258" s="37"/>
    </row>
    <row r="259" spans="35:35" x14ac:dyDescent="0.25">
      <c r="AI259" s="5"/>
    </row>
    <row r="260" spans="35:35" x14ac:dyDescent="0.25">
      <c r="AI260" s="5"/>
    </row>
    <row r="261" spans="35:35" x14ac:dyDescent="0.25">
      <c r="AI261" s="5"/>
    </row>
    <row r="262" spans="35:35" x14ac:dyDescent="0.25">
      <c r="AI262" s="5"/>
    </row>
    <row r="263" spans="35:35" x14ac:dyDescent="0.25">
      <c r="AI263" s="5"/>
    </row>
    <row r="264" spans="35:35" x14ac:dyDescent="0.25">
      <c r="AI264" s="37"/>
    </row>
    <row r="265" spans="35:35" x14ac:dyDescent="0.25">
      <c r="AI265" s="5"/>
    </row>
    <row r="266" spans="35:35" x14ac:dyDescent="0.25">
      <c r="AI266" s="37"/>
    </row>
    <row r="267" spans="35:35" x14ac:dyDescent="0.25">
      <c r="AI267" s="37"/>
    </row>
    <row r="268" spans="35:35" x14ac:dyDescent="0.25">
      <c r="AI268" s="37"/>
    </row>
    <row r="269" spans="35:35" x14ac:dyDescent="0.25">
      <c r="AI269" s="37"/>
    </row>
    <row r="270" spans="35:35" x14ac:dyDescent="0.25">
      <c r="AI270" s="37"/>
    </row>
    <row r="271" spans="35:35" x14ac:dyDescent="0.25">
      <c r="AI271" s="37"/>
    </row>
    <row r="272" spans="35:35" x14ac:dyDescent="0.25">
      <c r="AI272" s="37"/>
    </row>
    <row r="273" spans="35:35" x14ac:dyDescent="0.25">
      <c r="AI273" s="185"/>
    </row>
    <row r="274" spans="35:35" x14ac:dyDescent="0.25">
      <c r="AI274" s="48"/>
    </row>
    <row r="275" spans="35:35" x14ac:dyDescent="0.25">
      <c r="AI275" s="48"/>
    </row>
    <row r="276" spans="35:35" x14ac:dyDescent="0.25">
      <c r="AI276" s="48"/>
    </row>
    <row r="277" spans="35:35" x14ac:dyDescent="0.25">
      <c r="AI277" s="48"/>
    </row>
    <row r="278" spans="35:35" x14ac:dyDescent="0.25">
      <c r="AI278" s="48"/>
    </row>
    <row r="279" spans="35:35" x14ac:dyDescent="0.25">
      <c r="AI279" s="185"/>
    </row>
    <row r="280" spans="35:35" x14ac:dyDescent="0.25">
      <c r="AI280" s="205"/>
    </row>
    <row r="281" spans="35:35" x14ac:dyDescent="0.25">
      <c r="AI281" s="205"/>
    </row>
    <row r="282" spans="35:35" x14ac:dyDescent="0.25">
      <c r="AI282" s="205"/>
    </row>
    <row r="283" spans="35:35" x14ac:dyDescent="0.25">
      <c r="AI283" s="48"/>
    </row>
    <row r="284" spans="35:35" x14ac:dyDescent="0.25">
      <c r="AI284" s="48"/>
    </row>
    <row r="285" spans="35:35" x14ac:dyDescent="0.25">
      <c r="AI285" s="48"/>
    </row>
    <row r="286" spans="35:35" x14ac:dyDescent="0.25">
      <c r="AI286" s="205"/>
    </row>
    <row r="287" spans="35:35" x14ac:dyDescent="0.25">
      <c r="AI287" s="5"/>
    </row>
    <row r="288" spans="35:35" x14ac:dyDescent="0.25">
      <c r="AI288" s="48"/>
    </row>
    <row r="289" spans="35:35" x14ac:dyDescent="0.25">
      <c r="AI289" s="205"/>
    </row>
    <row r="290" spans="35:35" x14ac:dyDescent="0.25">
      <c r="AI290" s="185"/>
    </row>
  </sheetData>
  <mergeCells count="142">
    <mergeCell ref="V20:V23"/>
    <mergeCell ref="W20:W23"/>
    <mergeCell ref="V24:V25"/>
    <mergeCell ref="W24:W25"/>
    <mergeCell ref="V26:V29"/>
    <mergeCell ref="W27:W29"/>
    <mergeCell ref="V68:AB68"/>
    <mergeCell ref="B6:G6"/>
    <mergeCell ref="L6:S6"/>
    <mergeCell ref="W6:AC6"/>
    <mergeCell ref="V8:V9"/>
    <mergeCell ref="W8:W9"/>
    <mergeCell ref="X8:X9"/>
    <mergeCell ref="Y8:Y9"/>
    <mergeCell ref="Z8:Z9"/>
    <mergeCell ref="AB8:AB9"/>
    <mergeCell ref="AC8:AC9"/>
    <mergeCell ref="AH64:AH67"/>
    <mergeCell ref="K34:K62"/>
    <mergeCell ref="W35:W36"/>
    <mergeCell ref="V37:V38"/>
    <mergeCell ref="W37:W38"/>
    <mergeCell ref="W39:W44"/>
    <mergeCell ref="X28:X29"/>
    <mergeCell ref="A30:F30"/>
    <mergeCell ref="K30:R30"/>
    <mergeCell ref="V30:AB30"/>
    <mergeCell ref="V31:V32"/>
    <mergeCell ref="W31:W32"/>
    <mergeCell ref="X31:X32"/>
    <mergeCell ref="Z31:Z32"/>
    <mergeCell ref="K72:K73"/>
    <mergeCell ref="L72:L73"/>
    <mergeCell ref="M72:M73"/>
    <mergeCell ref="O72:O73"/>
    <mergeCell ref="V72:V73"/>
    <mergeCell ref="A63:F63"/>
    <mergeCell ref="K63:R63"/>
    <mergeCell ref="V63:AB63"/>
    <mergeCell ref="V64:V67"/>
    <mergeCell ref="W64:W67"/>
    <mergeCell ref="A74:F74"/>
    <mergeCell ref="K74:R74"/>
    <mergeCell ref="V74:AB74"/>
    <mergeCell ref="K75:K80"/>
    <mergeCell ref="L75:L80"/>
    <mergeCell ref="M75:M80"/>
    <mergeCell ref="O75:O80"/>
    <mergeCell ref="V75:V76"/>
    <mergeCell ref="W75:W80"/>
    <mergeCell ref="A81:F81"/>
    <mergeCell ref="K81:R81"/>
    <mergeCell ref="V81:AB81"/>
    <mergeCell ref="K82:K83"/>
    <mergeCell ref="L82:L83"/>
    <mergeCell ref="M82:M83"/>
    <mergeCell ref="O82:O83"/>
    <mergeCell ref="V82:V85"/>
    <mergeCell ref="W82:W85"/>
    <mergeCell ref="K86:K93"/>
    <mergeCell ref="L86:L93"/>
    <mergeCell ref="M86:M93"/>
    <mergeCell ref="O86:O93"/>
    <mergeCell ref="V86:V96"/>
    <mergeCell ref="V99:V100"/>
    <mergeCell ref="W99:W100"/>
    <mergeCell ref="Y86:Y93"/>
    <mergeCell ref="K94:K96"/>
    <mergeCell ref="L94:L96"/>
    <mergeCell ref="M94:M96"/>
    <mergeCell ref="O94:O96"/>
    <mergeCell ref="A97:F97"/>
    <mergeCell ref="K97:R97"/>
    <mergeCell ref="V97:AB97"/>
    <mergeCell ref="V101:V103"/>
    <mergeCell ref="W101:W103"/>
    <mergeCell ref="K104:K162"/>
    <mergeCell ref="L104:L162"/>
    <mergeCell ref="V104:V105"/>
    <mergeCell ref="W104:W105"/>
    <mergeCell ref="V106:V107"/>
    <mergeCell ref="V114:V116"/>
    <mergeCell ref="W114:W116"/>
    <mergeCell ref="V117:V120"/>
    <mergeCell ref="W117:W119"/>
    <mergeCell ref="V121:V124"/>
    <mergeCell ref="W121:W124"/>
    <mergeCell ref="W106:W107"/>
    <mergeCell ref="V108:V110"/>
    <mergeCell ref="W108:W110"/>
    <mergeCell ref="V111:V113"/>
    <mergeCell ref="W111:W113"/>
    <mergeCell ref="V147:V148"/>
    <mergeCell ref="W147:W148"/>
    <mergeCell ref="V149:V150"/>
    <mergeCell ref="W149:W150"/>
    <mergeCell ref="AA121:AA122"/>
    <mergeCell ref="V125:V126"/>
    <mergeCell ref="W125:W126"/>
    <mergeCell ref="W127:W129"/>
    <mergeCell ref="V130:V146"/>
    <mergeCell ref="W130:W146"/>
    <mergeCell ref="V168:V169"/>
    <mergeCell ref="W168:W169"/>
    <mergeCell ref="V127:V129"/>
    <mergeCell ref="W179:W181"/>
    <mergeCell ref="K182:R182"/>
    <mergeCell ref="V182:AB182"/>
    <mergeCell ref="A193:H193"/>
    <mergeCell ref="K171:R171"/>
    <mergeCell ref="V171:AB171"/>
    <mergeCell ref="V172:V173"/>
    <mergeCell ref="W172:W173"/>
    <mergeCell ref="A165:F165"/>
    <mergeCell ref="K165:R165"/>
    <mergeCell ref="V165:AB165"/>
    <mergeCell ref="V166:V167"/>
    <mergeCell ref="W166:W167"/>
    <mergeCell ref="A183:F183"/>
    <mergeCell ref="K183:R183"/>
    <mergeCell ref="V183:AB183"/>
    <mergeCell ref="V177:V178"/>
    <mergeCell ref="W177:W178"/>
    <mergeCell ref="V179:V180"/>
    <mergeCell ref="W175:W176"/>
    <mergeCell ref="A239:H239"/>
    <mergeCell ref="A240:H240"/>
    <mergeCell ref="A229:H229"/>
    <mergeCell ref="A230:A232"/>
    <mergeCell ref="B230:B232"/>
    <mergeCell ref="C230:C232"/>
    <mergeCell ref="E230:E232"/>
    <mergeCell ref="A233:H233"/>
    <mergeCell ref="A219:H219"/>
    <mergeCell ref="A221:A223"/>
    <mergeCell ref="A226:H226"/>
    <mergeCell ref="A227:A228"/>
    <mergeCell ref="B227:B228"/>
    <mergeCell ref="C227:C228"/>
    <mergeCell ref="E227:E228"/>
    <mergeCell ref="A234:A238"/>
    <mergeCell ref="B234:B238"/>
  </mergeCells>
  <pageMargins left="0.25" right="0.2" top="0.25" bottom="0.2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workbookViewId="0">
      <selection activeCell="I1" sqref="I1:J1048576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hidden="1" customWidth="1"/>
    <col min="10" max="10" width="12.42578125" hidden="1" customWidth="1"/>
    <col min="11" max="11" width="14" customWidth="1"/>
  </cols>
  <sheetData>
    <row r="2" spans="1:16" ht="15.75" x14ac:dyDescent="0.25">
      <c r="A2" s="17"/>
      <c r="B2" s="17"/>
      <c r="C2" s="17"/>
      <c r="D2" s="18" t="s">
        <v>168</v>
      </c>
      <c r="E2" s="18"/>
      <c r="F2" s="17"/>
      <c r="G2" s="19" t="s">
        <v>17</v>
      </c>
      <c r="H2" s="19"/>
      <c r="I2" s="19"/>
    </row>
    <row r="4" spans="1:16" ht="15.75" thickBot="1" x14ac:dyDescent="0.3">
      <c r="J4" s="12"/>
      <c r="K4" s="12"/>
    </row>
    <row r="5" spans="1:16" ht="26.25" x14ac:dyDescent="0.25">
      <c r="A5" s="4" t="s">
        <v>1</v>
      </c>
      <c r="B5" s="1" t="s">
        <v>2</v>
      </c>
      <c r="C5" s="321" t="s">
        <v>71</v>
      </c>
      <c r="D5" s="1" t="s">
        <v>3</v>
      </c>
      <c r="E5" s="2" t="s">
        <v>4</v>
      </c>
      <c r="F5" s="2" t="s">
        <v>15</v>
      </c>
      <c r="G5" s="2" t="s">
        <v>5</v>
      </c>
      <c r="H5" s="7" t="s">
        <v>160</v>
      </c>
      <c r="I5" s="433" t="s">
        <v>159</v>
      </c>
      <c r="J5" s="7" t="s">
        <v>162</v>
      </c>
      <c r="K5" s="200"/>
    </row>
    <row r="6" spans="1:16" ht="27" thickBot="1" x14ac:dyDescent="0.3">
      <c r="A6" s="24" t="s">
        <v>6</v>
      </c>
      <c r="B6" s="3"/>
      <c r="C6" s="3"/>
      <c r="D6" s="3"/>
      <c r="E6" s="3" t="s">
        <v>7</v>
      </c>
      <c r="F6" s="3" t="s">
        <v>14</v>
      </c>
      <c r="G6" s="3" t="s">
        <v>8</v>
      </c>
      <c r="H6" s="8" t="s">
        <v>10</v>
      </c>
      <c r="I6" s="434" t="s">
        <v>161</v>
      </c>
      <c r="J6" s="22" t="s">
        <v>163</v>
      </c>
      <c r="K6" s="199"/>
    </row>
    <row r="7" spans="1:16" hidden="1" x14ac:dyDescent="0.25">
      <c r="A7" s="317">
        <v>1</v>
      </c>
      <c r="B7" s="378"/>
      <c r="C7" s="217"/>
      <c r="D7" s="217"/>
      <c r="E7" s="28"/>
      <c r="F7" s="315"/>
      <c r="G7" s="34"/>
      <c r="H7" s="77"/>
      <c r="I7" s="77"/>
      <c r="J7" s="77"/>
      <c r="K7" s="205"/>
    </row>
    <row r="8" spans="1:16" ht="15.75" hidden="1" thickBot="1" x14ac:dyDescent="0.3">
      <c r="A8" s="206"/>
      <c r="B8" s="199"/>
      <c r="C8" s="320"/>
      <c r="D8" s="320"/>
      <c r="E8" s="10"/>
      <c r="F8" s="392"/>
      <c r="G8" s="34"/>
      <c r="H8" s="494"/>
      <c r="I8" s="276"/>
      <c r="J8" s="390"/>
      <c r="K8" s="492"/>
    </row>
    <row r="9" spans="1:16" x14ac:dyDescent="0.25">
      <c r="A9" s="317">
        <v>2</v>
      </c>
      <c r="B9" s="441" t="s">
        <v>121</v>
      </c>
      <c r="C9" s="217" t="s">
        <v>164</v>
      </c>
      <c r="D9" s="217" t="s">
        <v>119</v>
      </c>
      <c r="E9" s="217" t="s">
        <v>165</v>
      </c>
      <c r="F9" s="315" t="s">
        <v>139</v>
      </c>
      <c r="G9" s="34" t="s">
        <v>247</v>
      </c>
      <c r="H9" s="77">
        <v>1562.19</v>
      </c>
      <c r="I9" s="276"/>
      <c r="J9" s="77"/>
      <c r="K9" s="205"/>
      <c r="L9" s="243"/>
    </row>
    <row r="10" spans="1:16" ht="15.75" thickBot="1" x14ac:dyDescent="0.3">
      <c r="A10" s="142"/>
      <c r="B10" s="393"/>
      <c r="C10" s="320" t="s">
        <v>166</v>
      </c>
      <c r="D10" s="320"/>
      <c r="E10" s="320"/>
      <c r="F10" s="389"/>
      <c r="G10" s="389"/>
      <c r="H10" s="124"/>
      <c r="I10" s="435"/>
      <c r="J10" s="124"/>
      <c r="K10" s="205"/>
    </row>
    <row r="11" spans="1:16" ht="15.75" thickBot="1" x14ac:dyDescent="0.3">
      <c r="A11" s="670" t="s">
        <v>122</v>
      </c>
      <c r="B11" s="617"/>
      <c r="C11" s="617"/>
      <c r="D11" s="617"/>
      <c r="E11" s="617"/>
      <c r="F11" s="617"/>
      <c r="G11" s="782"/>
      <c r="H11" s="227">
        <f>H9</f>
        <v>1562.19</v>
      </c>
      <c r="I11" s="227">
        <f t="shared" ref="I11:J11" si="0">I9</f>
        <v>0</v>
      </c>
      <c r="J11" s="227">
        <f t="shared" si="0"/>
        <v>0</v>
      </c>
      <c r="K11" s="429"/>
    </row>
    <row r="12" spans="1:16" hidden="1" x14ac:dyDescent="0.25">
      <c r="A12" s="317">
        <v>1</v>
      </c>
      <c r="B12" s="378" t="s">
        <v>150</v>
      </c>
      <c r="C12" s="217"/>
      <c r="D12" s="217"/>
      <c r="E12" s="28"/>
      <c r="F12" s="355"/>
      <c r="G12" s="44"/>
      <c r="H12" s="140"/>
      <c r="I12" s="44"/>
      <c r="J12" s="140"/>
      <c r="K12" s="37"/>
    </row>
    <row r="13" spans="1:16" ht="15.75" hidden="1" thickBot="1" x14ac:dyDescent="0.3">
      <c r="A13" s="206"/>
      <c r="B13" s="346" t="s">
        <v>149</v>
      </c>
      <c r="C13" s="320"/>
      <c r="D13" s="320"/>
      <c r="E13" s="10"/>
      <c r="F13" s="258"/>
      <c r="G13" s="58"/>
      <c r="H13" s="347"/>
      <c r="I13" s="439"/>
      <c r="J13" s="347"/>
      <c r="K13" s="5"/>
      <c r="P13" s="5"/>
    </row>
    <row r="14" spans="1:16" hidden="1" x14ac:dyDescent="0.25">
      <c r="A14" s="142">
        <v>2</v>
      </c>
      <c r="B14" s="378" t="s">
        <v>150</v>
      </c>
      <c r="C14" s="217"/>
      <c r="D14" s="217"/>
      <c r="E14" s="217"/>
      <c r="F14" s="315"/>
      <c r="G14" s="34"/>
      <c r="H14" s="115"/>
      <c r="I14" s="34"/>
      <c r="J14" s="115"/>
      <c r="K14" s="37"/>
      <c r="P14" s="5"/>
    </row>
    <row r="15" spans="1:16" ht="15.75" hidden="1" thickBot="1" x14ac:dyDescent="0.3">
      <c r="A15" s="206"/>
      <c r="B15" s="346" t="s">
        <v>149</v>
      </c>
      <c r="C15" s="320"/>
      <c r="D15" s="320"/>
      <c r="E15" s="10"/>
      <c r="F15" s="75"/>
      <c r="G15" s="58"/>
      <c r="H15" s="83"/>
      <c r="I15" s="439"/>
      <c r="J15" s="83"/>
      <c r="K15" s="205"/>
    </row>
    <row r="16" spans="1:16" ht="15.75" hidden="1" customHeight="1" x14ac:dyDescent="0.25">
      <c r="A16" s="783">
        <v>3</v>
      </c>
      <c r="B16" s="622" t="s">
        <v>109</v>
      </c>
      <c r="C16" s="215"/>
      <c r="D16" s="217"/>
      <c r="E16" s="28"/>
      <c r="F16" s="559"/>
      <c r="G16" s="214"/>
      <c r="H16" s="21"/>
      <c r="I16" s="21"/>
      <c r="J16" s="140"/>
      <c r="K16" s="37"/>
    </row>
    <row r="17" spans="1:17" ht="15.75" hidden="1" customHeight="1" x14ac:dyDescent="0.25">
      <c r="A17" s="784"/>
      <c r="B17" s="785"/>
      <c r="C17" s="219"/>
      <c r="D17" s="320"/>
      <c r="E17" s="10"/>
      <c r="F17" s="315"/>
      <c r="G17" s="34"/>
      <c r="H17" s="554"/>
      <c r="I17" s="583"/>
      <c r="J17" s="115"/>
      <c r="K17" s="37"/>
    </row>
    <row r="18" spans="1:17" hidden="1" x14ac:dyDescent="0.25">
      <c r="A18" s="772"/>
      <c r="B18" s="785"/>
      <c r="C18" s="320"/>
      <c r="D18" s="320"/>
      <c r="E18" s="320"/>
      <c r="F18" s="315"/>
      <c r="G18" s="34"/>
      <c r="H18" s="554"/>
      <c r="I18" s="583"/>
      <c r="J18" s="115"/>
      <c r="K18" s="37"/>
    </row>
    <row r="19" spans="1:17" ht="15.75" hidden="1" customHeight="1" thickBot="1" x14ac:dyDescent="0.3">
      <c r="A19" s="770"/>
      <c r="B19" s="621"/>
      <c r="C19" s="32"/>
      <c r="D19" s="233"/>
      <c r="E19" s="235"/>
      <c r="F19" s="315"/>
      <c r="G19" s="34"/>
      <c r="H19" s="554"/>
      <c r="I19" s="583"/>
      <c r="J19" s="241"/>
      <c r="K19" s="430"/>
    </row>
    <row r="20" spans="1:17" ht="15.75" hidden="1" customHeight="1" thickBot="1" x14ac:dyDescent="0.3">
      <c r="A20" s="556"/>
      <c r="B20" s="557"/>
      <c r="C20" s="5"/>
      <c r="D20" s="489"/>
      <c r="E20" s="234"/>
      <c r="F20" s="315"/>
      <c r="G20" s="34"/>
      <c r="H20" s="554"/>
      <c r="I20" s="583"/>
      <c r="J20" s="566"/>
      <c r="K20" s="430"/>
    </row>
    <row r="21" spans="1:17" ht="15.75" hidden="1" thickBot="1" x14ac:dyDescent="0.3">
      <c r="A21" s="401">
        <v>3</v>
      </c>
      <c r="B21" s="777" t="s">
        <v>109</v>
      </c>
      <c r="C21" s="217"/>
      <c r="D21" s="217"/>
      <c r="E21" s="217"/>
      <c r="F21" s="329"/>
      <c r="G21" s="44"/>
      <c r="H21" s="42"/>
      <c r="I21" s="42"/>
      <c r="J21" s="42"/>
      <c r="K21" s="205"/>
    </row>
    <row r="22" spans="1:17" ht="15.75" hidden="1" thickBot="1" x14ac:dyDescent="0.3">
      <c r="A22" s="402"/>
      <c r="B22" s="773"/>
      <c r="C22" s="320"/>
      <c r="D22" s="320"/>
      <c r="E22" s="320"/>
      <c r="F22" s="249"/>
      <c r="G22" s="82"/>
      <c r="H22" s="267"/>
      <c r="I22" s="267"/>
      <c r="J22" s="267"/>
      <c r="K22" s="48"/>
    </row>
    <row r="23" spans="1:17" ht="15.75" hidden="1" thickBot="1" x14ac:dyDescent="0.3">
      <c r="A23" s="402"/>
      <c r="B23" s="773"/>
      <c r="C23" s="219"/>
      <c r="D23" s="320"/>
      <c r="E23" s="320"/>
      <c r="F23" s="249"/>
      <c r="G23" s="82"/>
      <c r="H23" s="267"/>
      <c r="I23" s="267"/>
      <c r="J23" s="267"/>
      <c r="K23" s="48"/>
    </row>
    <row r="24" spans="1:17" ht="15.75" hidden="1" thickBot="1" x14ac:dyDescent="0.3">
      <c r="A24" s="340"/>
      <c r="B24" s="778"/>
      <c r="C24" s="216"/>
      <c r="D24" s="203"/>
      <c r="E24" s="203"/>
      <c r="F24" s="250"/>
      <c r="G24" s="29"/>
      <c r="H24" s="83"/>
      <c r="I24" s="83"/>
      <c r="J24" s="83"/>
      <c r="K24" s="205"/>
    </row>
    <row r="25" spans="1:17" ht="15.75" hidden="1" thickBot="1" x14ac:dyDescent="0.3">
      <c r="A25" s="402">
        <v>4</v>
      </c>
      <c r="B25" s="768" t="s">
        <v>109</v>
      </c>
      <c r="C25" s="215"/>
      <c r="D25" s="217"/>
      <c r="E25" s="217"/>
      <c r="F25" s="62"/>
      <c r="G25" s="34"/>
      <c r="H25" s="293"/>
      <c r="I25" s="293"/>
      <c r="J25" s="293"/>
      <c r="K25" s="48"/>
    </row>
    <row r="26" spans="1:17" ht="15.75" hidden="1" thickBot="1" x14ac:dyDescent="0.3">
      <c r="A26" s="402"/>
      <c r="B26" s="768"/>
      <c r="C26" s="219"/>
      <c r="D26" s="320"/>
      <c r="E26" s="320"/>
      <c r="F26" s="62"/>
      <c r="G26" s="82"/>
      <c r="H26" s="293"/>
      <c r="I26" s="293"/>
      <c r="J26" s="293"/>
      <c r="K26" s="48"/>
    </row>
    <row r="27" spans="1:17" ht="15.75" hidden="1" thickBot="1" x14ac:dyDescent="0.3">
      <c r="A27" s="340"/>
      <c r="B27" s="779"/>
      <c r="C27" s="203"/>
      <c r="D27" s="203"/>
      <c r="E27" s="203"/>
      <c r="F27" s="62"/>
      <c r="G27" s="82"/>
      <c r="H27" s="293"/>
      <c r="I27" s="293"/>
      <c r="J27" s="293"/>
      <c r="K27" s="48"/>
    </row>
    <row r="28" spans="1:17" ht="15" hidden="1" customHeight="1" x14ac:dyDescent="0.25">
      <c r="A28" s="771">
        <v>4</v>
      </c>
      <c r="B28" s="773" t="s">
        <v>109</v>
      </c>
      <c r="C28" s="219"/>
      <c r="D28" s="729"/>
      <c r="E28" s="739"/>
      <c r="F28" s="256"/>
      <c r="G28" s="91"/>
      <c r="H28" s="259"/>
      <c r="I28" s="259"/>
      <c r="J28" s="259"/>
      <c r="K28" s="205"/>
    </row>
    <row r="29" spans="1:17" ht="15.75" hidden="1" thickBot="1" x14ac:dyDescent="0.3">
      <c r="A29" s="772"/>
      <c r="B29" s="774"/>
      <c r="C29" s="216"/>
      <c r="D29" s="635"/>
      <c r="E29" s="775"/>
      <c r="F29" s="236"/>
      <c r="G29" s="34"/>
      <c r="H29" s="40"/>
      <c r="I29" s="40"/>
      <c r="J29" s="40"/>
      <c r="K29" s="205"/>
    </row>
    <row r="30" spans="1:17" ht="15.75" hidden="1" thickBot="1" x14ac:dyDescent="0.3">
      <c r="A30" s="772"/>
      <c r="B30" s="226"/>
      <c r="C30" s="6"/>
      <c r="D30" s="635"/>
      <c r="E30" s="775"/>
      <c r="F30" s="236"/>
      <c r="G30" s="34"/>
      <c r="H30" s="40"/>
      <c r="I30" s="40"/>
      <c r="J30" s="40"/>
      <c r="K30" s="205"/>
      <c r="Q30" s="278"/>
    </row>
    <row r="31" spans="1:17" ht="15.75" hidden="1" thickBot="1" x14ac:dyDescent="0.3">
      <c r="A31" s="770"/>
      <c r="B31" s="225"/>
      <c r="C31" s="388"/>
      <c r="D31" s="609"/>
      <c r="E31" s="776"/>
      <c r="F31" s="195"/>
      <c r="G31" s="34"/>
      <c r="H31" s="268"/>
      <c r="I31" s="268"/>
      <c r="J31" s="268"/>
      <c r="K31" s="48"/>
    </row>
    <row r="32" spans="1:17" ht="15.75" customHeight="1" thickBot="1" x14ac:dyDescent="0.3">
      <c r="A32" s="623" t="s">
        <v>64</v>
      </c>
      <c r="B32" s="787"/>
      <c r="C32" s="787"/>
      <c r="D32" s="787"/>
      <c r="E32" s="787"/>
      <c r="F32" s="787"/>
      <c r="G32" s="794"/>
      <c r="H32" s="601">
        <f>H12+H14+H16+H17+H18+H19+H20</f>
        <v>0</v>
      </c>
      <c r="I32" s="601">
        <f>I12+I14+I16+I17+I18+I19+I20</f>
        <v>0</v>
      </c>
      <c r="J32" s="601"/>
      <c r="K32" s="431"/>
    </row>
    <row r="33" spans="1:15" ht="15" hidden="1" customHeight="1" x14ac:dyDescent="0.25">
      <c r="A33" s="210">
        <v>1</v>
      </c>
      <c r="B33" s="425" t="s">
        <v>134</v>
      </c>
      <c r="C33" s="217"/>
      <c r="D33" s="550"/>
      <c r="E33" s="28"/>
      <c r="F33" s="585"/>
      <c r="G33" s="44"/>
      <c r="H33" s="208"/>
      <c r="I33" s="208"/>
      <c r="J33" s="266"/>
      <c r="K33" s="48"/>
    </row>
    <row r="34" spans="1:15" ht="15" hidden="1" customHeight="1" thickBot="1" x14ac:dyDescent="0.3">
      <c r="A34" s="210"/>
      <c r="B34" s="558" t="s">
        <v>135</v>
      </c>
      <c r="C34" s="320"/>
      <c r="D34" s="320"/>
      <c r="E34" s="10"/>
      <c r="F34" s="507"/>
      <c r="G34" s="58"/>
      <c r="H34" s="268"/>
      <c r="I34" s="268"/>
      <c r="J34" s="268"/>
      <c r="K34" s="48"/>
    </row>
    <row r="35" spans="1:15" ht="15" customHeight="1" x14ac:dyDescent="0.25">
      <c r="A35" s="254">
        <v>2</v>
      </c>
      <c r="B35" s="423" t="s">
        <v>134</v>
      </c>
      <c r="C35" s="217" t="s">
        <v>174</v>
      </c>
      <c r="D35" s="217" t="s">
        <v>140</v>
      </c>
      <c r="E35" s="217" t="s">
        <v>222</v>
      </c>
      <c r="F35" s="505" t="s">
        <v>139</v>
      </c>
      <c r="G35" s="91" t="s">
        <v>248</v>
      </c>
      <c r="H35" s="265">
        <v>1133.8900000000001</v>
      </c>
      <c r="I35" s="589"/>
      <c r="J35" s="259"/>
      <c r="K35" s="205"/>
    </row>
    <row r="36" spans="1:15" ht="15" customHeight="1" thickBot="1" x14ac:dyDescent="0.3">
      <c r="A36" s="274"/>
      <c r="B36" s="424" t="s">
        <v>135</v>
      </c>
      <c r="C36" s="320" t="s">
        <v>223</v>
      </c>
      <c r="D36" s="320"/>
      <c r="E36" s="320"/>
      <c r="F36" s="332"/>
      <c r="G36" s="58"/>
      <c r="H36" s="268"/>
      <c r="I36" s="268"/>
      <c r="J36" s="268"/>
      <c r="K36" s="48"/>
    </row>
    <row r="37" spans="1:15" ht="15" customHeight="1" x14ac:dyDescent="0.25">
      <c r="A37" s="210">
        <v>3</v>
      </c>
      <c r="B37" s="573" t="s">
        <v>134</v>
      </c>
      <c r="C37" s="217" t="s">
        <v>174</v>
      </c>
      <c r="D37" s="217" t="s">
        <v>155</v>
      </c>
      <c r="E37" s="28" t="s">
        <v>225</v>
      </c>
      <c r="F37" s="295" t="s">
        <v>139</v>
      </c>
      <c r="G37" s="34" t="s">
        <v>249</v>
      </c>
      <c r="H37" s="588">
        <v>238.59</v>
      </c>
      <c r="I37" s="583"/>
      <c r="J37" s="42"/>
      <c r="K37" s="205"/>
    </row>
    <row r="38" spans="1:15" ht="15" customHeight="1" thickBot="1" x14ac:dyDescent="0.3">
      <c r="A38" s="210"/>
      <c r="B38" s="567" t="s">
        <v>135</v>
      </c>
      <c r="C38" s="320" t="s">
        <v>226</v>
      </c>
      <c r="D38" s="320"/>
      <c r="E38" s="10"/>
      <c r="F38" s="295" t="s">
        <v>139</v>
      </c>
      <c r="G38" s="82" t="s">
        <v>250</v>
      </c>
      <c r="H38" s="588">
        <v>1235.03</v>
      </c>
      <c r="I38" s="583"/>
      <c r="J38" s="40"/>
      <c r="K38" s="205"/>
      <c r="L38" s="73"/>
    </row>
    <row r="39" spans="1:15" ht="15" customHeight="1" thickBot="1" x14ac:dyDescent="0.3">
      <c r="A39" s="274"/>
      <c r="B39" s="504"/>
      <c r="C39" s="239"/>
      <c r="D39" s="203"/>
      <c r="E39" s="11"/>
      <c r="F39" s="295" t="s">
        <v>139</v>
      </c>
      <c r="G39" s="34" t="s">
        <v>251</v>
      </c>
      <c r="H39" s="588">
        <v>912.64</v>
      </c>
      <c r="I39" s="293"/>
      <c r="J39" s="83"/>
      <c r="K39" s="205"/>
    </row>
    <row r="40" spans="1:15" ht="15" hidden="1" customHeight="1" x14ac:dyDescent="0.25">
      <c r="A40" s="254">
        <v>3</v>
      </c>
      <c r="B40" s="230"/>
      <c r="C40" s="320"/>
      <c r="D40" s="320"/>
      <c r="E40" s="320"/>
      <c r="F40" s="9"/>
      <c r="G40" s="44"/>
      <c r="H40" s="42"/>
      <c r="I40" s="42"/>
      <c r="J40" s="42"/>
      <c r="K40" s="205"/>
    </row>
    <row r="41" spans="1:15" ht="15" hidden="1" customHeight="1" x14ac:dyDescent="0.25">
      <c r="A41" s="210"/>
      <c r="B41" s="403"/>
      <c r="C41" s="320"/>
      <c r="D41" s="320"/>
      <c r="E41" s="320"/>
      <c r="F41" s="495"/>
      <c r="G41" s="82"/>
      <c r="H41" s="40"/>
      <c r="I41" s="40"/>
      <c r="J41" s="40"/>
      <c r="K41" s="205"/>
      <c r="O41" s="73"/>
    </row>
    <row r="42" spans="1:15" ht="15" hidden="1" customHeight="1" thickBot="1" x14ac:dyDescent="0.3">
      <c r="A42" s="210"/>
      <c r="B42" s="403"/>
      <c r="C42" s="37"/>
      <c r="D42" s="320"/>
      <c r="E42" s="320"/>
      <c r="F42" s="493"/>
      <c r="G42" s="506"/>
      <c r="H42" s="83"/>
      <c r="I42" s="83"/>
      <c r="J42" s="83"/>
      <c r="K42" s="205"/>
    </row>
    <row r="43" spans="1:15" ht="15" hidden="1" customHeight="1" thickBot="1" x14ac:dyDescent="0.3">
      <c r="A43" s="274"/>
      <c r="B43" s="404"/>
      <c r="C43" s="275"/>
      <c r="D43" s="203"/>
      <c r="E43" s="216"/>
      <c r="F43" s="505"/>
      <c r="G43" s="146"/>
      <c r="H43" s="147"/>
      <c r="I43" s="147"/>
      <c r="J43" s="147"/>
      <c r="K43" s="48"/>
    </row>
    <row r="44" spans="1:15" ht="15" hidden="1" customHeight="1" thickBot="1" x14ac:dyDescent="0.3">
      <c r="A44" s="418"/>
      <c r="B44" s="419"/>
      <c r="C44" s="275"/>
      <c r="D44" s="11"/>
      <c r="E44" s="291"/>
      <c r="F44" s="420"/>
      <c r="G44" s="33"/>
      <c r="H44" s="347"/>
      <c r="I44" s="347"/>
      <c r="J44" s="347"/>
      <c r="K44" s="5"/>
    </row>
    <row r="45" spans="1:15" ht="15.75" thickBot="1" x14ac:dyDescent="0.3">
      <c r="A45" s="602" t="s">
        <v>136</v>
      </c>
      <c r="B45" s="603"/>
      <c r="C45" s="603"/>
      <c r="D45" s="603"/>
      <c r="E45" s="603"/>
      <c r="F45" s="611"/>
      <c r="G45" s="612"/>
      <c r="H45" s="290">
        <f>H33+H35+H40+H41+H42+H37+H38+H39</f>
        <v>3520.15</v>
      </c>
      <c r="I45" s="290">
        <f>I33+I35+I40+I41+I42+I37+I38+I39</f>
        <v>0</v>
      </c>
      <c r="J45" s="290"/>
      <c r="K45" s="185"/>
    </row>
    <row r="46" spans="1:15" ht="15.75" hidden="1" thickBot="1" x14ac:dyDescent="0.3">
      <c r="A46" s="398">
        <v>1</v>
      </c>
      <c r="B46" s="405" t="s">
        <v>102</v>
      </c>
      <c r="C46" s="215"/>
      <c r="D46" s="217"/>
      <c r="E46" s="217"/>
      <c r="F46" s="391"/>
      <c r="G46" s="140"/>
      <c r="H46" s="115"/>
      <c r="I46" s="115"/>
      <c r="J46" s="115"/>
      <c r="K46" s="37"/>
    </row>
    <row r="47" spans="1:15" ht="15.75" hidden="1" thickBot="1" x14ac:dyDescent="0.3">
      <c r="A47" s="246"/>
      <c r="B47" s="406"/>
      <c r="C47" s="219"/>
      <c r="D47" s="320"/>
      <c r="E47" s="320"/>
      <c r="F47" s="115"/>
      <c r="G47" s="34"/>
      <c r="H47" s="267"/>
      <c r="I47" s="267"/>
      <c r="J47" s="267"/>
      <c r="K47" s="48"/>
    </row>
    <row r="48" spans="1:15" ht="15.75" hidden="1" thickBot="1" x14ac:dyDescent="0.3">
      <c r="A48" s="246"/>
      <c r="B48" s="406"/>
      <c r="C48" s="219"/>
      <c r="D48" s="377"/>
      <c r="E48" s="10"/>
      <c r="F48" s="115"/>
      <c r="G48" s="34"/>
      <c r="H48" s="267"/>
      <c r="I48" s="267"/>
      <c r="J48" s="267"/>
      <c r="K48" s="48"/>
    </row>
    <row r="49" spans="1:11" ht="15.75" hidden="1" thickBot="1" x14ac:dyDescent="0.3">
      <c r="A49" s="400"/>
      <c r="B49" s="407"/>
      <c r="C49" s="203"/>
      <c r="D49" s="397"/>
      <c r="E49" s="11"/>
      <c r="F49" s="84"/>
      <c r="G49" s="29"/>
      <c r="H49" s="268"/>
      <c r="I49" s="268"/>
      <c r="J49" s="268"/>
      <c r="K49" s="48"/>
    </row>
    <row r="50" spans="1:11" ht="15.75" thickBot="1" x14ac:dyDescent="0.3">
      <c r="A50" s="380"/>
      <c r="B50" s="381"/>
      <c r="C50" s="381" t="s">
        <v>143</v>
      </c>
      <c r="D50" s="381"/>
      <c r="E50" s="382"/>
      <c r="F50" s="380"/>
      <c r="G50" s="382"/>
      <c r="H50" s="15">
        <f>H46+H47+H48+H49</f>
        <v>0</v>
      </c>
      <c r="I50" s="15">
        <f>I46+I47+I48+I49</f>
        <v>0</v>
      </c>
      <c r="J50" s="15"/>
      <c r="K50" s="185"/>
    </row>
    <row r="51" spans="1:11" x14ac:dyDescent="0.25">
      <c r="A51" s="394">
        <v>1</v>
      </c>
      <c r="B51" s="591" t="s">
        <v>124</v>
      </c>
      <c r="C51" s="215" t="s">
        <v>174</v>
      </c>
      <c r="D51" s="217" t="s">
        <v>142</v>
      </c>
      <c r="E51" s="217" t="s">
        <v>179</v>
      </c>
      <c r="F51" s="355" t="s">
        <v>139</v>
      </c>
      <c r="G51" s="81" t="s">
        <v>242</v>
      </c>
      <c r="H51" s="98">
        <v>472.32</v>
      </c>
      <c r="I51" s="266"/>
      <c r="J51" s="266"/>
      <c r="K51" s="48"/>
    </row>
    <row r="52" spans="1:11" x14ac:dyDescent="0.25">
      <c r="A52" s="272"/>
      <c r="B52" s="409"/>
      <c r="C52" s="219" t="s">
        <v>180</v>
      </c>
      <c r="D52" s="320"/>
      <c r="E52" s="320"/>
      <c r="F52" s="315" t="s">
        <v>139</v>
      </c>
      <c r="G52" s="82" t="s">
        <v>243</v>
      </c>
      <c r="H52" s="293">
        <v>878.1</v>
      </c>
      <c r="I52" s="267"/>
      <c r="J52" s="267"/>
      <c r="K52" s="48"/>
    </row>
    <row r="53" spans="1:11" x14ac:dyDescent="0.25">
      <c r="A53" s="272"/>
      <c r="B53" s="409"/>
      <c r="C53" s="320"/>
      <c r="D53" s="320"/>
      <c r="E53" s="320"/>
      <c r="F53" s="315" t="s">
        <v>139</v>
      </c>
      <c r="G53" s="82" t="s">
        <v>244</v>
      </c>
      <c r="H53" s="293">
        <v>35.96</v>
      </c>
      <c r="I53" s="267"/>
      <c r="J53" s="267"/>
      <c r="K53" s="48"/>
    </row>
    <row r="54" spans="1:11" x14ac:dyDescent="0.25">
      <c r="A54" s="272"/>
      <c r="B54" s="409"/>
      <c r="C54" s="320"/>
      <c r="D54" s="320"/>
      <c r="E54" s="320"/>
      <c r="F54" s="315" t="s">
        <v>139</v>
      </c>
      <c r="G54" s="82" t="s">
        <v>245</v>
      </c>
      <c r="H54" s="293">
        <v>101.59</v>
      </c>
      <c r="I54" s="267"/>
      <c r="J54" s="267"/>
      <c r="K54" s="48"/>
    </row>
    <row r="55" spans="1:11" ht="15.75" thickBot="1" x14ac:dyDescent="0.3">
      <c r="A55" s="272"/>
      <c r="B55" s="409"/>
      <c r="C55" s="387"/>
      <c r="D55" s="377"/>
      <c r="E55" s="279"/>
      <c r="F55" s="315" t="s">
        <v>139</v>
      </c>
      <c r="G55" s="82" t="s">
        <v>246</v>
      </c>
      <c r="H55" s="293">
        <v>354.47</v>
      </c>
      <c r="I55" s="268"/>
      <c r="J55" s="268"/>
      <c r="K55" s="48"/>
    </row>
    <row r="56" spans="1:11" ht="15.75" hidden="1" thickBot="1" x14ac:dyDescent="0.3">
      <c r="A56" s="399"/>
      <c r="B56" s="410"/>
      <c r="C56" s="397"/>
      <c r="D56" s="385"/>
      <c r="E56" s="331"/>
      <c r="F56" s="513"/>
      <c r="G56" s="152"/>
      <c r="H56" s="89"/>
      <c r="I56" s="89"/>
      <c r="J56" s="89"/>
      <c r="K56" s="48"/>
    </row>
    <row r="57" spans="1:11" hidden="1" x14ac:dyDescent="0.25">
      <c r="A57" s="272">
        <v>2</v>
      </c>
      <c r="B57" s="408" t="s">
        <v>124</v>
      </c>
      <c r="C57" s="215"/>
      <c r="D57" s="217"/>
      <c r="E57" s="28"/>
      <c r="F57" s="426"/>
      <c r="G57" s="81"/>
      <c r="H57" s="98"/>
      <c r="I57" s="98"/>
      <c r="J57" s="266"/>
      <c r="K57" s="48"/>
    </row>
    <row r="58" spans="1:11" ht="15.75" hidden="1" thickBot="1" x14ac:dyDescent="0.3">
      <c r="A58" s="395"/>
      <c r="B58" s="410"/>
      <c r="C58" s="219"/>
      <c r="D58" s="320"/>
      <c r="E58" s="10"/>
      <c r="F58" s="318"/>
      <c r="G58" s="29"/>
      <c r="H58" s="514"/>
      <c r="I58" s="514"/>
      <c r="J58" s="514"/>
      <c r="K58" s="48"/>
    </row>
    <row r="59" spans="1:11" hidden="1" x14ac:dyDescent="0.25">
      <c r="A59" s="769">
        <v>2</v>
      </c>
      <c r="B59" s="795"/>
      <c r="C59" s="384"/>
      <c r="D59" s="615"/>
      <c r="E59" s="224"/>
      <c r="F59" s="618"/>
      <c r="G59" s="788"/>
      <c r="H59" s="786"/>
      <c r="I59" s="786"/>
      <c r="J59" s="786"/>
      <c r="K59" s="491"/>
    </row>
    <row r="60" spans="1:11" ht="15.75" hidden="1" thickBot="1" x14ac:dyDescent="0.3">
      <c r="A60" s="770"/>
      <c r="B60" s="796"/>
      <c r="C60" s="397"/>
      <c r="D60" s="620"/>
      <c r="E60" s="232"/>
      <c r="F60" s="620"/>
      <c r="G60" s="620"/>
      <c r="H60" s="620"/>
      <c r="I60" s="620"/>
      <c r="J60" s="620"/>
      <c r="K60" s="492"/>
    </row>
    <row r="61" spans="1:11" ht="15.75" hidden="1" thickBot="1" x14ac:dyDescent="0.3">
      <c r="A61" s="780">
        <v>3</v>
      </c>
      <c r="B61" s="797"/>
      <c r="C61" s="781"/>
      <c r="D61" s="781"/>
      <c r="E61" s="781"/>
      <c r="F61" s="383"/>
      <c r="G61" s="383"/>
      <c r="H61" s="95"/>
      <c r="I61" s="95"/>
      <c r="J61" s="95"/>
      <c r="K61" s="185"/>
    </row>
    <row r="62" spans="1:11" ht="15.75" hidden="1" thickBot="1" x14ac:dyDescent="0.3">
      <c r="A62" s="789"/>
      <c r="B62" s="796"/>
      <c r="C62" s="790"/>
      <c r="D62" s="790"/>
      <c r="E62" s="790"/>
      <c r="F62" s="383"/>
      <c r="G62" s="383"/>
      <c r="H62" s="56"/>
      <c r="I62" s="56"/>
      <c r="J62" s="56"/>
      <c r="K62" s="185"/>
    </row>
    <row r="63" spans="1:11" hidden="1" x14ac:dyDescent="0.25">
      <c r="A63" s="240">
        <v>3</v>
      </c>
      <c r="B63" s="405"/>
      <c r="C63" s="384"/>
      <c r="D63" s="217"/>
      <c r="E63" s="224"/>
      <c r="F63" s="618"/>
      <c r="G63" s="791"/>
      <c r="H63" s="793"/>
      <c r="I63" s="793"/>
      <c r="J63" s="793"/>
      <c r="K63" s="428"/>
    </row>
    <row r="64" spans="1:11" ht="15.75" hidden="1" thickBot="1" x14ac:dyDescent="0.3">
      <c r="A64" s="379"/>
      <c r="B64" s="397"/>
      <c r="C64" s="397"/>
      <c r="D64" s="203"/>
      <c r="E64" s="239"/>
      <c r="F64" s="620"/>
      <c r="G64" s="792"/>
      <c r="H64" s="679"/>
      <c r="I64" s="679"/>
      <c r="J64" s="679"/>
      <c r="K64" s="492"/>
    </row>
    <row r="65" spans="1:11" ht="15.75" thickBot="1" x14ac:dyDescent="0.3">
      <c r="A65" s="602" t="s">
        <v>21</v>
      </c>
      <c r="B65" s="603"/>
      <c r="C65" s="603"/>
      <c r="D65" s="603"/>
      <c r="E65" s="603"/>
      <c r="F65" s="603"/>
      <c r="G65" s="604"/>
      <c r="H65" s="95">
        <f>H63+H51+H56+H58+H59+H57+H52+H55+H54+H53</f>
        <v>1842.44</v>
      </c>
      <c r="I65" s="95">
        <f>I63+I51+I56+I58+I59+I57+I52+I55+I54+I53</f>
        <v>0</v>
      </c>
      <c r="J65" s="95">
        <f t="shared" ref="J65" si="1">J63+J51+J56+J58+J59+J57+J52+J55+J54+J53</f>
        <v>0</v>
      </c>
      <c r="K65" s="185"/>
    </row>
    <row r="66" spans="1:11" ht="15.75" hidden="1" thickBot="1" x14ac:dyDescent="0.3">
      <c r="A66" s="398">
        <v>1</v>
      </c>
      <c r="B66" s="405" t="s">
        <v>115</v>
      </c>
      <c r="C66" s="215"/>
      <c r="D66" s="217"/>
      <c r="E66" s="217"/>
      <c r="F66" s="217"/>
      <c r="G66" s="324"/>
      <c r="H66" s="496"/>
      <c r="I66" s="584"/>
      <c r="J66" s="396"/>
      <c r="K66" s="428"/>
    </row>
    <row r="67" spans="1:11" ht="15.75" hidden="1" thickBot="1" x14ac:dyDescent="0.3">
      <c r="A67" s="400"/>
      <c r="B67" s="407"/>
      <c r="C67" s="216"/>
      <c r="D67" s="203"/>
      <c r="E67" s="203"/>
      <c r="F67" s="203"/>
      <c r="G67" s="325"/>
      <c r="H67" s="322"/>
      <c r="I67" s="322"/>
      <c r="J67" s="322"/>
      <c r="K67" s="428"/>
    </row>
    <row r="68" spans="1:11" ht="15.75" hidden="1" thickBot="1" x14ac:dyDescent="0.3">
      <c r="A68" s="246"/>
      <c r="B68" s="406"/>
      <c r="C68" s="219"/>
      <c r="D68" s="320"/>
      <c r="E68" s="320"/>
      <c r="F68" s="320"/>
      <c r="G68" s="323"/>
      <c r="H68" s="322"/>
      <c r="I68" s="322"/>
      <c r="J68" s="322"/>
      <c r="K68" s="428"/>
    </row>
    <row r="69" spans="1:11" ht="15.75" hidden="1" thickBot="1" x14ac:dyDescent="0.3">
      <c r="A69" s="400"/>
      <c r="B69" s="407"/>
      <c r="C69" s="219"/>
      <c r="D69" s="203"/>
      <c r="E69" s="203"/>
      <c r="F69" s="203"/>
      <c r="G69" s="319"/>
      <c r="H69" s="490"/>
      <c r="I69" s="582"/>
      <c r="J69" s="385"/>
      <c r="K69" s="492"/>
    </row>
    <row r="70" spans="1:11" ht="15.75" hidden="1" thickBot="1" x14ac:dyDescent="0.3">
      <c r="A70" s="261">
        <v>2</v>
      </c>
      <c r="B70" s="405" t="s">
        <v>102</v>
      </c>
      <c r="C70" s="257"/>
      <c r="D70" s="405"/>
      <c r="E70" s="405"/>
      <c r="F70" s="215"/>
      <c r="G70" s="405"/>
      <c r="H70" s="411"/>
      <c r="I70" s="411"/>
      <c r="J70" s="411"/>
      <c r="K70" s="508"/>
    </row>
    <row r="71" spans="1:11" ht="15.75" hidden="1" thickBot="1" x14ac:dyDescent="0.3">
      <c r="A71" s="260"/>
      <c r="B71" s="407"/>
      <c r="C71" s="262"/>
      <c r="D71" s="400"/>
      <c r="E71" s="400"/>
      <c r="F71" s="400"/>
      <c r="G71" s="400"/>
      <c r="H71" s="95"/>
      <c r="I71" s="95"/>
      <c r="J71" s="95"/>
      <c r="K71" s="185"/>
    </row>
    <row r="72" spans="1:11" ht="15.75" thickBot="1" x14ac:dyDescent="0.3">
      <c r="A72" s="386"/>
      <c r="B72" s="611" t="s">
        <v>20</v>
      </c>
      <c r="C72" s="603"/>
      <c r="D72" s="611"/>
      <c r="E72" s="611"/>
      <c r="F72" s="611"/>
      <c r="G72" s="611"/>
      <c r="H72" s="95">
        <f>H70+H66+H67</f>
        <v>0</v>
      </c>
      <c r="I72" s="95">
        <f>I70+I66+I67</f>
        <v>0</v>
      </c>
      <c r="J72" s="95"/>
      <c r="K72" s="185"/>
    </row>
    <row r="73" spans="1:11" ht="16.5" thickBot="1" x14ac:dyDescent="0.3">
      <c r="A73" s="13"/>
      <c r="B73" s="14"/>
      <c r="C73" s="14"/>
      <c r="D73" s="603" t="s">
        <v>127</v>
      </c>
      <c r="E73" s="603"/>
      <c r="F73" s="14"/>
      <c r="G73" s="14"/>
      <c r="H73" s="228">
        <f>H11+H32+H45+H65</f>
        <v>6924.7800000000007</v>
      </c>
      <c r="I73" s="228">
        <f t="shared" ref="I73:J73" si="2">I11+I32+I45+I65</f>
        <v>0</v>
      </c>
      <c r="J73" s="228">
        <f t="shared" si="2"/>
        <v>0</v>
      </c>
      <c r="K73" s="432"/>
    </row>
    <row r="75" spans="1:11" x14ac:dyDescent="0.25">
      <c r="J75" s="73"/>
      <c r="K75" s="73"/>
    </row>
    <row r="76" spans="1:11" x14ac:dyDescent="0.25">
      <c r="J76" s="73"/>
      <c r="K76" s="73"/>
    </row>
    <row r="84" spans="6:6" x14ac:dyDescent="0.25">
      <c r="F84" s="201"/>
    </row>
  </sheetData>
  <mergeCells count="32">
    <mergeCell ref="D73:E73"/>
    <mergeCell ref="J59:J60"/>
    <mergeCell ref="A61:A62"/>
    <mergeCell ref="B61:B62"/>
    <mergeCell ref="C61:C62"/>
    <mergeCell ref="D61:D62"/>
    <mergeCell ref="E61:E62"/>
    <mergeCell ref="F63:F64"/>
    <mergeCell ref="G63:G64"/>
    <mergeCell ref="J63:J64"/>
    <mergeCell ref="A65:G65"/>
    <mergeCell ref="B72:G72"/>
    <mergeCell ref="H59:H60"/>
    <mergeCell ref="H63:H64"/>
    <mergeCell ref="I59:I60"/>
    <mergeCell ref="I63:I64"/>
    <mergeCell ref="A32:G32"/>
    <mergeCell ref="A45:G45"/>
    <mergeCell ref="A59:A60"/>
    <mergeCell ref="B59:B60"/>
    <mergeCell ref="D59:D60"/>
    <mergeCell ref="F59:F60"/>
    <mergeCell ref="G59:G60"/>
    <mergeCell ref="A28:A31"/>
    <mergeCell ref="B28:B29"/>
    <mergeCell ref="D28:D31"/>
    <mergeCell ref="E28:E31"/>
    <mergeCell ref="A11:G11"/>
    <mergeCell ref="A16:A19"/>
    <mergeCell ref="B16:B19"/>
    <mergeCell ref="B21:B24"/>
    <mergeCell ref="B25:B27"/>
  </mergeCells>
  <pageMargins left="0" right="0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UNICE FEB.2022</vt:lpstr>
      <vt:lpstr>PENS 50% FEB.2022</vt:lpstr>
      <vt:lpstr>Sheet1</vt:lpstr>
      <vt:lpstr>'UNICE FEB.2022'!Print_Titles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2022-06-27T09:06:22Z</cp:lastPrinted>
  <dcterms:created xsi:type="dcterms:W3CDTF">2018-07-04T12:33:56Z</dcterms:created>
  <dcterms:modified xsi:type="dcterms:W3CDTF">2022-06-27T12:45:07Z</dcterms:modified>
</cp:coreProperties>
</file>